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F:\FOIA\"/>
    </mc:Choice>
  </mc:AlternateContent>
  <xr:revisionPtr revIDLastSave="0" documentId="13_ncr:1_{684E3DDB-1333-45C2-B7AF-D2CCFF89D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0" i="1" l="1"/>
  <c r="L135" i="1"/>
  <c r="G130" i="1"/>
  <c r="G128" i="1"/>
  <c r="D185" i="1"/>
  <c r="L155" i="1"/>
  <c r="L130" i="1" l="1"/>
  <c r="J120" i="1"/>
  <c r="L124" i="1" s="1"/>
  <c r="L56" i="1"/>
  <c r="J106" i="1"/>
  <c r="L111" i="1" s="1"/>
  <c r="L90" i="1"/>
  <c r="G80" i="1"/>
  <c r="L85" i="1"/>
  <c r="G78" i="1"/>
  <c r="J65" i="1"/>
  <c r="L71" i="1" s="1"/>
  <c r="J31" i="1"/>
  <c r="L37" i="1" s="1"/>
  <c r="J11" i="1"/>
  <c r="L21" i="1" s="1"/>
  <c r="L171" i="1" l="1"/>
  <c r="L80" i="1"/>
  <c r="L145" i="1" s="1"/>
  <c r="L147" i="1"/>
  <c r="L175" i="1" l="1"/>
  <c r="D184" i="1" s="1"/>
  <c r="D186" i="1" s="1"/>
  <c r="L1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Hebeler, Deb</author>
  </authors>
  <commentList>
    <comment ref="L8" authorId="0" shapeId="0" xr:uid="{00000000-0006-0000-0000-000001000000}">
      <text>
        <r>
          <rPr>
            <sz val="9"/>
            <color indexed="81"/>
            <rFont val="Tahoma"/>
            <family val="2"/>
          </rPr>
          <t>Enter the hourly rate.</t>
        </r>
      </text>
    </comment>
    <comment ref="E11" authorId="0" shapeId="0" xr:uid="{00000000-0006-0000-0000-000002000000}">
      <text>
        <r>
          <rPr>
            <sz val="9"/>
            <color indexed="81"/>
            <rFont val="Tahoma"/>
            <family val="2"/>
          </rPr>
          <t>Enter the percentage multiplier for fringe benefits.  This will be added to the hourly rate for a total hourly rate.</t>
        </r>
      </text>
    </comment>
    <comment ref="J12" authorId="0" shapeId="0" xr:uid="{00000000-0006-0000-0000-000003000000}">
      <text>
        <r>
          <rPr>
            <sz val="9"/>
            <color indexed="81"/>
            <rFont val="Tahoma"/>
            <family val="2"/>
          </rPr>
          <t>If applicable, enter the OT hourly rate that was agreed to by the requestor.</t>
        </r>
      </text>
    </comment>
    <comment ref="L15" authorId="0" shapeId="0" xr:uid="{00000000-0006-0000-0000-000004000000}">
      <text>
        <r>
          <rPr>
            <sz val="9"/>
            <color indexed="81"/>
            <rFont val="Tahoma"/>
            <family val="2"/>
          </rPr>
          <t>Enter the total time rounded down to the nearest 1/4 hour.</t>
        </r>
      </text>
    </comment>
    <comment ref="L27" authorId="0" shapeId="0" xr:uid="{00000000-0006-0000-0000-000005000000}">
      <text>
        <r>
          <rPr>
            <sz val="9"/>
            <color indexed="81"/>
            <rFont val="Tahoma"/>
            <family val="2"/>
          </rPr>
          <t>Enter the hourly wage.</t>
        </r>
      </text>
    </comment>
    <comment ref="E31" authorId="0" shapeId="0" xr:uid="{00000000-0006-0000-0000-000006000000}">
      <text>
        <r>
          <rPr>
            <sz val="9"/>
            <color indexed="81"/>
            <rFont val="Tahoma"/>
            <family val="2"/>
          </rPr>
          <t>Enter the percentage multiplier for fringe benefits.  This will be added to the hourly rate for a total hourly rate.</t>
        </r>
      </text>
    </comment>
    <comment ref="J32" authorId="0" shapeId="0" xr:uid="{00000000-0006-0000-0000-000007000000}">
      <text>
        <r>
          <rPr>
            <sz val="9"/>
            <color indexed="81"/>
            <rFont val="Tahoma"/>
            <family val="2"/>
          </rPr>
          <t>If applicable, enter the OT hourly rate that was agreed to by the requestor.</t>
        </r>
      </text>
    </comment>
    <comment ref="L3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the Total time rounded down to the nearest 1/4 hour.
</t>
        </r>
      </text>
    </comment>
    <comment ref="L46" authorId="0" shapeId="0" xr:uid="{00000000-0006-0000-0000-000009000000}">
      <text>
        <r>
          <rPr>
            <sz val="9"/>
            <color indexed="81"/>
            <rFont val="Tahoma"/>
            <family val="2"/>
          </rPr>
          <t>Insert hourly wage.</t>
        </r>
      </text>
    </comment>
    <comment ref="L48" authorId="0" shapeId="0" xr:uid="{00000000-0006-0000-0000-00000A000000}">
      <text>
        <r>
          <rPr>
            <sz val="9"/>
            <color indexed="81"/>
            <rFont val="Tahoma"/>
            <family val="2"/>
          </rPr>
          <t>Insert the overtime rate agreed to.</t>
        </r>
      </text>
    </comment>
    <comment ref="L51" authorId="0" shapeId="0" xr:uid="{00000000-0006-0000-0000-00000B000000}">
      <text>
        <r>
          <rPr>
            <sz val="9"/>
            <color indexed="81"/>
            <rFont val="Tahoma"/>
            <family val="2"/>
          </rPr>
          <t>Enter the total time, rounded down to the nearest 1/4 hour.</t>
        </r>
      </text>
    </comment>
    <comment ref="L61" authorId="0" shapeId="0" xr:uid="{00000000-0006-0000-0000-00000C000000}">
      <text>
        <r>
          <rPr>
            <sz val="9"/>
            <color indexed="81"/>
            <rFont val="Tahoma"/>
            <family val="2"/>
          </rPr>
          <t>Enter the hourly wage</t>
        </r>
      </text>
    </comment>
    <comment ref="E65" authorId="0" shapeId="0" xr:uid="{00000000-0006-0000-0000-00000D000000}">
      <text>
        <r>
          <rPr>
            <sz val="9"/>
            <color indexed="81"/>
            <rFont val="Tahoma"/>
            <family val="2"/>
          </rPr>
          <t>Enter the percentage multiplier for fringe benefits.  This will be added to the hourly rate for a total hourly rate.</t>
        </r>
      </text>
    </comment>
    <comment ref="J66" authorId="0" shapeId="0" xr:uid="{00000000-0006-0000-0000-00000E000000}">
      <text>
        <r>
          <rPr>
            <sz val="9"/>
            <color indexed="81"/>
            <rFont val="Tahoma"/>
            <family val="2"/>
          </rPr>
          <t>If applicable, enter the OT hourly rate that was agreed to by the requestor.</t>
        </r>
      </text>
    </comment>
    <comment ref="L69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total time in </t>
        </r>
        <r>
          <rPr>
            <b/>
            <sz val="9"/>
            <color indexed="81"/>
            <rFont val="Tahoma"/>
            <family val="2"/>
          </rPr>
          <t xml:space="preserve">1minute </t>
        </r>
        <r>
          <rPr>
            <sz val="9"/>
            <color indexed="81"/>
            <rFont val="Tahoma"/>
            <family val="2"/>
          </rPr>
          <t>increments for copying.</t>
        </r>
      </text>
    </comment>
    <comment ref="B78" authorId="0" shapeId="0" xr:uid="{00000000-0006-0000-0000-000010000000}">
      <text>
        <r>
          <rPr>
            <sz val="9"/>
            <color indexed="81"/>
            <rFont val="Tahoma"/>
            <family val="2"/>
          </rPr>
          <t>Enter the cost per page, not to exceed 10 cents per page. Enter 10 cents as .10, 5 cents as .05.</t>
        </r>
      </text>
    </comment>
    <comment ref="D78" authorId="0" shapeId="0" xr:uid="{00000000-0006-0000-0000-000011000000}">
      <text>
        <r>
          <rPr>
            <sz val="9"/>
            <color indexed="81"/>
            <rFont val="Tahoma"/>
            <family val="2"/>
          </rPr>
          <t>Enter the number of 8.5 x 11 and 8.5 x 14 pages of paper.</t>
        </r>
      </text>
    </comment>
    <comment ref="B80" authorId="0" shapeId="0" xr:uid="{00000000-0006-0000-0000-000012000000}">
      <text>
        <r>
          <rPr>
            <sz val="9"/>
            <color indexed="81"/>
            <rFont val="Tahoma"/>
            <family val="2"/>
          </rPr>
          <t>Enter the actual cost of paper for other size pages ie 11 x 17.
Enter the cost per page, not to exceed 10 cents per page. Enter 10 cents as .10, 5 cents as .05.</t>
        </r>
      </text>
    </comment>
    <comment ref="D80" authorId="0" shapeId="0" xr:uid="{00000000-0006-0000-0000-000013000000}">
      <text>
        <r>
          <rPr>
            <sz val="9"/>
            <color indexed="81"/>
            <rFont val="Tahoma"/>
            <family val="2"/>
          </rPr>
          <t>Enter the total number of sheets of paper that are of other size.</t>
        </r>
      </text>
    </comment>
    <comment ref="B85" authorId="0" shapeId="0" xr:uid="{00000000-0006-0000-0000-000014000000}">
      <text>
        <r>
          <rPr>
            <sz val="9"/>
            <color indexed="81"/>
            <rFont val="Tahoma"/>
            <family val="2"/>
          </rPr>
          <t>Enter the actual cost of the nonpaper items.</t>
        </r>
      </text>
    </comment>
    <comment ref="D85" authorId="0" shapeId="0" xr:uid="{00000000-0006-0000-0000-000015000000}">
      <text>
        <r>
          <rPr>
            <sz val="9"/>
            <color indexed="81"/>
            <rFont val="Tahoma"/>
            <family val="2"/>
          </rPr>
          <t>Enter the quantity of nonpaper items.</t>
        </r>
      </text>
    </comment>
    <comment ref="L102" authorId="0" shapeId="0" xr:uid="{00000000-0006-0000-0000-000016000000}">
      <text>
        <r>
          <rPr>
            <sz val="9"/>
            <color indexed="81"/>
            <rFont val="Tahoma"/>
            <family val="2"/>
          </rPr>
          <t>Enter to hourly wage.</t>
        </r>
      </text>
    </comment>
    <comment ref="E106" authorId="0" shapeId="0" xr:uid="{00000000-0006-0000-0000-000017000000}">
      <text>
        <r>
          <rPr>
            <sz val="9"/>
            <color indexed="81"/>
            <rFont val="Tahoma"/>
            <family val="2"/>
          </rPr>
          <t>Enter the total fringe percentage.</t>
        </r>
      </text>
    </comment>
    <comment ref="J107" authorId="0" shapeId="0" xr:uid="{00000000-0006-0000-0000-000018000000}">
      <text>
        <r>
          <rPr>
            <sz val="9"/>
            <color indexed="81"/>
            <rFont val="Tahoma"/>
            <family val="2"/>
          </rPr>
          <t>If applicable, enter the OT hourly rate that was agreed to by requestor.</t>
        </r>
      </text>
    </comment>
    <comment ref="J110" authorId="0" shapeId="0" xr:uid="{00000000-0006-0000-0000-000019000000}">
      <text>
        <r>
          <rPr>
            <sz val="9"/>
            <color indexed="81"/>
            <rFont val="Tahoma"/>
            <family val="2"/>
          </rPr>
          <t>Enter the Total hours rounded down to the nearest 1/4 hour.</t>
        </r>
      </text>
    </comment>
    <comment ref="L116" authorId="0" shapeId="0" xr:uid="{00000000-0006-0000-0000-00001A000000}">
      <text>
        <r>
          <rPr>
            <sz val="9"/>
            <color indexed="81"/>
            <rFont val="Tahoma"/>
            <family val="2"/>
          </rPr>
          <t>Enter hourly wage.</t>
        </r>
      </text>
    </comment>
    <comment ref="E120" authorId="0" shapeId="0" xr:uid="{00000000-0006-0000-0000-00001B000000}">
      <text>
        <r>
          <rPr>
            <sz val="9"/>
            <color indexed="81"/>
            <rFont val="Tahoma"/>
            <family val="2"/>
          </rPr>
          <t>Enter the percentage of fringe benefits.</t>
        </r>
      </text>
    </comment>
    <comment ref="J121" authorId="0" shapeId="0" xr:uid="{00000000-0006-0000-0000-00001C000000}">
      <text>
        <r>
          <rPr>
            <sz val="9"/>
            <color indexed="81"/>
            <rFont val="Tahoma"/>
            <family val="2"/>
          </rPr>
          <t>If applicable, enter the OT hourly rate that was agreed to by requestor.</t>
        </r>
      </text>
    </comment>
    <comment ref="L123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Enter the total hours rounded down to the nearest </t>
        </r>
        <r>
          <rPr>
            <b/>
            <sz val="9"/>
            <color indexed="81"/>
            <rFont val="Tahoma"/>
            <family val="2"/>
          </rPr>
          <t>1 minute.</t>
        </r>
      </text>
    </comment>
    <comment ref="B128" authorId="0" shapeId="0" xr:uid="{00000000-0006-0000-0000-00001E000000}">
      <text>
        <r>
          <rPr>
            <sz val="9"/>
            <color indexed="81"/>
            <rFont val="Tahoma"/>
            <family val="2"/>
          </rPr>
          <t>Enter the cost per page, not to exceed 10 cents per page.  Enter the cost per page, not to exceed 10 cents per page. Enter 10 cents as .10, 5 cents as .05.</t>
        </r>
      </text>
    </comment>
    <comment ref="D128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Enter the number of 8.5 x 11 and 8.5 x 14 pages of paper.
</t>
        </r>
      </text>
    </comment>
    <comment ref="B130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Enter the actual cost of the nonpaper items.  Enter the cost per page, not to exceed 10 cents per page. Enter 10 cents as .10, 5 cents as .05.
</t>
        </r>
      </text>
    </comment>
    <comment ref="D130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Enter the total number of sheets of paper that are of other size.
</t>
        </r>
      </text>
    </comment>
    <comment ref="B135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Enter the actual cost of the nonpaper items.
</t>
        </r>
      </text>
    </comment>
    <comment ref="D135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Enter the total on nonpaper items.
</t>
        </r>
      </text>
    </comment>
    <comment ref="H138" authorId="0" shapeId="0" xr:uid="{00000000-0006-0000-0000-000024000000}">
      <text>
        <r>
          <rPr>
            <sz val="9"/>
            <color indexed="81"/>
            <rFont val="Tahoma"/>
            <family val="2"/>
          </rPr>
          <t xml:space="preserve">Enter the actual cost of mailing and include any insurance or expedited shipping if requested.
</t>
        </r>
      </text>
    </comment>
    <comment ref="H139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Enter fee for delivery confirmation if applicable.
</t>
        </r>
      </text>
    </comment>
    <comment ref="H140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Enter the actual cost of envelope or box for mailing.
</t>
        </r>
      </text>
    </comment>
    <comment ref="G155" authorId="0" shapeId="0" xr:uid="{00000000-0006-0000-0000-000027000000}">
      <text>
        <r>
          <rPr>
            <sz val="9"/>
            <color indexed="81"/>
            <rFont val="Tahoma"/>
            <family val="2"/>
          </rPr>
          <t xml:space="preserve">Enter the dollar amount of the reduction.
</t>
        </r>
      </text>
    </comment>
    <comment ref="L165" authorId="0" shapeId="0" xr:uid="{00000000-0006-0000-0000-000028000000}">
      <text>
        <r>
          <rPr>
            <sz val="9"/>
            <color indexed="81"/>
            <rFont val="Tahoma"/>
            <family val="2"/>
          </rPr>
          <t>Insert the dollar amount of the waiver fee.</t>
        </r>
      </text>
    </comment>
    <comment ref="F171" authorId="0" shapeId="0" xr:uid="{00000000-0006-0000-0000-000029000000}">
      <text>
        <r>
          <rPr>
            <sz val="9"/>
            <color indexed="81"/>
            <rFont val="Tahoma"/>
            <family val="2"/>
          </rPr>
          <t xml:space="preserve">Enter the number of days the response exceeded the time permitted.
</t>
        </r>
      </text>
    </comment>
    <comment ref="L180" authorId="0" shapeId="0" xr:uid="{00000000-0006-0000-0000-00002A000000}">
      <text>
        <r>
          <rPr>
            <sz val="9"/>
            <color indexed="81"/>
            <rFont val="Tahoma"/>
            <family val="2"/>
          </rPr>
          <t>Enter the amount of deposit that was received.</t>
        </r>
      </text>
    </comment>
    <comment ref="L182" authorId="0" shapeId="0" xr:uid="{00000000-0006-0000-0000-00002B000000}">
      <text>
        <r>
          <rPr>
            <sz val="9"/>
            <color indexed="81"/>
            <rFont val="Tahoma"/>
            <family val="2"/>
          </rPr>
          <t>Enter the date the deposit was received.
Xx/xx/xx</t>
        </r>
      </text>
    </comment>
    <comment ref="D188" authorId="0" shapeId="0" xr:uid="{00000000-0006-0000-0000-00002C000000}">
      <text>
        <r>
          <rPr>
            <sz val="9"/>
            <color indexed="81"/>
            <rFont val="Tahoma"/>
            <family val="2"/>
          </rPr>
          <t>Enter the date the total or remaining fee was received. xx/xx/xx</t>
        </r>
      </text>
    </comment>
  </commentList>
</comments>
</file>

<file path=xl/sharedStrings.xml><?xml version="1.0" encoding="utf-8"?>
<sst xmlns="http://schemas.openxmlformats.org/spreadsheetml/2006/main" count="179" uniqueCount="107">
  <si>
    <t>Labor Charges</t>
  </si>
  <si>
    <t xml:space="preserve">The labor charge includes fringe benefit costs (up to 50% of the applicable labor charge but not </t>
  </si>
  <si>
    <t xml:space="preserve">more than the actual costs of fringe benefits) using the hourly wage identified above and a </t>
  </si>
  <si>
    <t>percentage multiplier of :</t>
  </si>
  <si>
    <t>hourly wage x percentage multiplier=</t>
  </si>
  <si>
    <t>Determination of total time using increments of 15 minutes with partial time rounded down.</t>
  </si>
  <si>
    <t>15 min. = .25, 30 min. = .50, 45 min. = .75</t>
  </si>
  <si>
    <t>Hours</t>
  </si>
  <si>
    <t>1.</t>
  </si>
  <si>
    <t>2.</t>
  </si>
  <si>
    <t>The FOIA Coordinator has determined that failure to charge this fee would result in unreasonably</t>
  </si>
  <si>
    <t>of the following reasons:</t>
  </si>
  <si>
    <r>
      <rPr>
        <i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 </t>
    </r>
    <r>
      <rPr>
        <b/>
        <i/>
        <sz val="11"/>
        <color theme="1"/>
        <rFont val="Calibri"/>
        <family val="2"/>
        <scheme val="minor"/>
      </rPr>
      <t>Cost for separating Exempt Information from Non-Exempt, including Redaction of Documents</t>
    </r>
  </si>
  <si>
    <t>Hourly wage:</t>
  </si>
  <si>
    <t>Total time:</t>
  </si>
  <si>
    <t>Total Fee:</t>
  </si>
  <si>
    <t>b.  Determination of total time using increments of 15 minutes with partial time rounded down.</t>
  </si>
  <si>
    <t>information from non-exempt information in the particular instance and the work is being performed by the</t>
  </si>
  <si>
    <t>following person or firm:</t>
  </si>
  <si>
    <t>A.</t>
  </si>
  <si>
    <t xml:space="preserve"> Granted Written Request.</t>
  </si>
  <si>
    <t>The hourly wage of the contracted labor (not to exceed 6 times the State of Michigan minimum</t>
  </si>
  <si>
    <t>hourly wage):</t>
  </si>
  <si>
    <r>
      <t xml:space="preserve">This hourly wage is an overtime rate that </t>
    </r>
    <r>
      <rPr>
        <u/>
        <sz val="11"/>
        <color theme="1"/>
        <rFont val="Calibri"/>
        <family val="2"/>
        <scheme val="minor"/>
      </rPr>
      <t>was agreed to by the requestor</t>
    </r>
    <r>
      <rPr>
        <sz val="11"/>
        <color theme="1"/>
        <rFont val="Calibri"/>
        <family val="2"/>
        <scheme val="minor"/>
      </rPr>
      <t xml:space="preserve"> in the amount of:</t>
    </r>
  </si>
  <si>
    <t>C.  Cost for Duplication and Publication.</t>
  </si>
  <si>
    <t>Other Actual Costs</t>
  </si>
  <si>
    <t>D. Costs for Paper Copies</t>
  </si>
  <si>
    <t>The actual total incremental cost of necessary duplication and publication using the most economical means</t>
  </si>
  <si>
    <t>per sheet x</t>
  </si>
  <si>
    <t>number of sheets =</t>
  </si>
  <si>
    <t>Other paper sizes:</t>
  </si>
  <si>
    <t>E.  Costs for Nonpaper physical Media.</t>
  </si>
  <si>
    <t>The actual and most reasonable economical cost of the computer disc, flash drive, computer tape or</t>
  </si>
  <si>
    <t>other similar media:</t>
  </si>
  <si>
    <t>per item x</t>
  </si>
  <si>
    <t>number of items.</t>
  </si>
  <si>
    <t>F.  Cost of Mailing.</t>
  </si>
  <si>
    <t>1. The actual cost of mailing:</t>
  </si>
  <si>
    <t>2.  Fee for the least expensive postal delivery confirmation:</t>
  </si>
  <si>
    <t>3.  Costs for envelope or box for mailing:</t>
  </si>
  <si>
    <t>Costs for Providing Documents Available on the Website</t>
  </si>
  <si>
    <t>1.  Labor Costs - Searching for, locating and examining:</t>
  </si>
  <si>
    <t>Determination of total time using increments of  1 minute with partial time rounded down.</t>
  </si>
  <si>
    <t>Hours:</t>
  </si>
  <si>
    <t>3.  The actual total incremental cost of necessary duplication and publication:</t>
  </si>
  <si>
    <t>3. The actual total incremental cost of necessary duplication and publication using the most economical means</t>
  </si>
  <si>
    <t>The requestor has stipulated to expedite shipping and/or insurance and those costs are listed above as</t>
  </si>
  <si>
    <t>the actual costs of mailing.</t>
  </si>
  <si>
    <t>1.  Subtotal Charges:  Items A - F</t>
  </si>
  <si>
    <t>2.  Subtotal with Website Document Charges from G if applicable.</t>
  </si>
  <si>
    <t>Total w/website fee:</t>
  </si>
  <si>
    <t>Waivers or Reductions</t>
  </si>
  <si>
    <t>Public Interest Reduction or Waiver.</t>
  </si>
  <si>
    <t>The FOIA Coordinator may reduce or waive the imposition of fees if the FOIA Coordinator determines that a waiver</t>
  </si>
  <si>
    <t>considered as primarily benefiting the general public.</t>
  </si>
  <si>
    <t>Fee waiver granted or granted in part for a reduction of:</t>
  </si>
  <si>
    <t>Waiver of Fees of First $20.00</t>
  </si>
  <si>
    <t xml:space="preserve">under subtitle C or the developmental disabilities assistance and bill of rights act of 2000, and the protection and </t>
  </si>
  <si>
    <t>Guidelines.</t>
  </si>
  <si>
    <t>Subtract Waiver Fee:</t>
  </si>
  <si>
    <r>
      <t>Reduction for Late Response:</t>
    </r>
    <r>
      <rPr>
        <sz val="11"/>
        <color theme="1"/>
        <rFont val="Calibri"/>
        <family val="2"/>
        <scheme val="minor"/>
      </rPr>
      <t xml:space="preserve">  If the County does not respond to a written request in a timely manner, the County shall</t>
    </r>
  </si>
  <si>
    <t>reduce the charges for labor costs by 5% for each day the County exceeds the time permitted, with a maximum 50%</t>
  </si>
  <si>
    <t>reduction.  However, this reduction only applies (1) if the late response was willful and intentional or (2) the request</t>
  </si>
  <si>
    <t>contained the language required by the FOIA for such reduction (See Procedures &amp; Guidelines)</t>
  </si>
  <si>
    <t>Number of days x 5% of labor costs =</t>
  </si>
  <si>
    <t>Final Total After Any Applicable Reductions or Waivers:</t>
  </si>
  <si>
    <t>Deposit:</t>
  </si>
  <si>
    <t>Deposit Amt</t>
  </si>
  <si>
    <t>Paid on:</t>
  </si>
  <si>
    <t>- Deposit Amount:</t>
  </si>
  <si>
    <t>Fee Paid on:</t>
  </si>
  <si>
    <t>Total Fee</t>
  </si>
  <si>
    <t>Due:</t>
  </si>
  <si>
    <r>
      <rPr>
        <i/>
        <u/>
        <sz val="11"/>
        <color theme="1"/>
        <rFont val="Calibri"/>
        <family val="2"/>
        <scheme val="minor"/>
      </rPr>
      <t>Employee</t>
    </r>
    <r>
      <rPr>
        <i/>
        <sz val="11"/>
        <color theme="1"/>
        <rFont val="Calibri"/>
        <family val="2"/>
        <scheme val="minor"/>
      </rPr>
      <t xml:space="preserve"> Labor Costs</t>
    </r>
  </si>
  <si>
    <t>Hourly Wage:</t>
  </si>
  <si>
    <r>
      <t>available.  Not to exceed 10</t>
    </r>
    <r>
      <rPr>
        <sz val="11"/>
        <color theme="1"/>
        <rFont val="Arial"/>
        <family val="2"/>
      </rPr>
      <t>¢</t>
    </r>
    <r>
      <rPr>
        <sz val="11"/>
        <color theme="1"/>
        <rFont val="Calibri"/>
        <family val="2"/>
        <scheme val="minor"/>
      </rPr>
      <t xml:space="preserve"> per sheet for 8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 x 11 or 8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 x 14 paper:</t>
    </r>
  </si>
  <si>
    <r>
      <t>available.  Not to exceed 10</t>
    </r>
    <r>
      <rPr>
        <sz val="11"/>
        <color theme="1"/>
        <rFont val="Arial"/>
        <family val="2"/>
      </rPr>
      <t>¢</t>
    </r>
    <r>
      <rPr>
        <sz val="11"/>
        <color theme="1"/>
        <rFont val="Calibri"/>
        <family val="2"/>
        <scheme val="minor"/>
      </rPr>
      <t xml:space="preserve"> per sheet for 8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 x 11 or 8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x 14 paper:</t>
    </r>
  </si>
  <si>
    <t>Total Time:</t>
  </si>
  <si>
    <t>Total Employee labor charge:</t>
  </si>
  <si>
    <t>Total labor fee copying:</t>
  </si>
  <si>
    <r>
      <t xml:space="preserve">For </t>
    </r>
    <r>
      <rPr>
        <b/>
        <i/>
        <u/>
        <sz val="11"/>
        <color theme="1"/>
        <rFont val="Calibri"/>
        <family val="2"/>
        <scheme val="minor"/>
      </rPr>
      <t>Contracted</t>
    </r>
    <r>
      <rPr>
        <i/>
        <sz val="11"/>
        <color theme="1"/>
        <rFont val="Calibri"/>
        <family val="2"/>
        <scheme val="minor"/>
      </rPr>
      <t xml:space="preserve"> Labor Costs:</t>
    </r>
  </si>
  <si>
    <t>The hourly wage of the lowest paid public employee capable of searching for, locating and examining</t>
  </si>
  <si>
    <t>Determination of total time using increments of one(1) minute with partial time rounded down.</t>
  </si>
  <si>
    <t>or reduction of the fee is in the public interest because searching for or furnishing copies of the public record can be</t>
  </si>
  <si>
    <r>
      <t xml:space="preserve">Indigency: </t>
    </r>
    <r>
      <rPr>
        <sz val="11"/>
        <color theme="1"/>
        <rFont val="Calibri"/>
        <family val="2"/>
        <scheme val="minor"/>
      </rPr>
      <t xml:space="preserve"> Certain individuals who submit an affidavit stating that the individual is indigent or receiving public</t>
    </r>
  </si>
  <si>
    <r>
      <t>Certain Non-Profit Organizations:</t>
    </r>
    <r>
      <rPr>
        <sz val="11"/>
        <color theme="1"/>
        <rFont val="Calibri"/>
        <family val="2"/>
        <scheme val="minor"/>
      </rPr>
      <t xml:space="preserve">  A non-profit organization formally designated by the state to carry out activities</t>
    </r>
  </si>
  <si>
    <t>requirements for failing to pay for prior requests under Section 4(11) of the FOIA.</t>
  </si>
  <si>
    <t>Cost for Searching for, Locating and Examining of Public Records in Conjunction with Receiving and Fulfilling a</t>
  </si>
  <si>
    <t>2.  Labor Costs:  Copying or Duplication (For information available on website)</t>
  </si>
  <si>
    <t>the public records in this particular instance regardless of who actually performs the labor.</t>
  </si>
  <si>
    <t>is available on it's website.  The following is a detailed itemization of the information that is available on the website:</t>
  </si>
  <si>
    <t>A public record search shall be made and copy of a public record shall be furnished without charge for the first $20.00 of</t>
  </si>
  <si>
    <r>
      <t xml:space="preserve">the fee for each request by either of the following.  </t>
    </r>
    <r>
      <rPr>
        <i/>
        <sz val="11"/>
        <color theme="1"/>
        <rFont val="Calibri"/>
        <family val="2"/>
        <scheme val="minor"/>
      </rPr>
      <t>Check if the FOIA Coordinator approves Waiver</t>
    </r>
  </si>
  <si>
    <t>= Remaining Fee due:</t>
  </si>
  <si>
    <t>Requestor:</t>
  </si>
  <si>
    <t>CLCD=KEEP ORIGINALS</t>
  </si>
  <si>
    <t>REQUESTOR= COPIES (NO CHARGE FOR DETAILED LIST)</t>
  </si>
  <si>
    <t>FOIA #:</t>
  </si>
  <si>
    <t>If amount shown above is less than $10, no fee is due.</t>
  </si>
  <si>
    <t>high costs to the Village because of the nature of the request in the particular instance because</t>
  </si>
  <si>
    <t>The FOIA Coordinator has determined that the Village does not employ a person capable of deleting exempt</t>
  </si>
  <si>
    <t>G.  The Village has notified the requestor in its written response that all or a portion of the requested information</t>
  </si>
  <si>
    <t>assistance as stated more fully in the FOIA and the Village's Procedures and Guidelines.</t>
  </si>
  <si>
    <t>advocacy for individuals with mental illness act as stated more fully in FOIA and the Village's Procedures and</t>
  </si>
  <si>
    <r>
      <t xml:space="preserve">The Village requires a deposit of 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of the estimated fee and this total estimated fee exceeds $50.00.</t>
    </r>
  </si>
  <si>
    <t>The Village requires a deposit of 100% or the estimated fee because this request meets the statutory</t>
  </si>
  <si>
    <t>FREEDOM OF INFORMATION ACT REQUEST
ELSIE POLICE DEPARTMENT DETAILED ITEMIZATION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</si>
</sst>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8" fillId="0" borderId="0" xfId="0" applyFont="1"/>
    <xf numFmtId="44" fontId="8" fillId="0" borderId="1" xfId="1" applyFont="1" applyBorder="1"/>
    <xf numFmtId="44" fontId="8" fillId="0" borderId="0" xfId="1" applyFont="1" applyBorder="1"/>
    <xf numFmtId="164" fontId="8" fillId="0" borderId="0" xfId="0" applyNumberFormat="1" applyFont="1"/>
    <xf numFmtId="49" fontId="8" fillId="0" borderId="6" xfId="0" applyNumberFormat="1" applyFont="1" applyBorder="1"/>
    <xf numFmtId="0" fontId="8" fillId="0" borderId="7" xfId="0" applyFont="1" applyBorder="1"/>
    <xf numFmtId="0" fontId="8" fillId="0" borderId="6" xfId="0" applyFont="1" applyBorder="1"/>
    <xf numFmtId="0" fontId="12" fillId="0" borderId="7" xfId="0" applyFont="1" applyBorder="1"/>
    <xf numFmtId="0" fontId="13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5" fillId="0" borderId="7" xfId="0" applyFont="1" applyBorder="1"/>
    <xf numFmtId="0" fontId="12" fillId="0" borderId="11" xfId="0" applyFont="1" applyBorder="1"/>
    <xf numFmtId="0" fontId="10" fillId="0" borderId="0" xfId="0" applyFont="1"/>
    <xf numFmtId="0" fontId="10" fillId="0" borderId="6" xfId="0" applyFont="1" applyBorder="1"/>
    <xf numFmtId="0" fontId="17" fillId="0" borderId="0" xfId="0" applyFont="1"/>
    <xf numFmtId="0" fontId="11" fillId="0" borderId="0" xfId="0" applyFont="1"/>
    <xf numFmtId="0" fontId="16" fillId="0" borderId="0" xfId="0" applyFont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2" fillId="0" borderId="5" xfId="0" applyFont="1" applyBorder="1"/>
    <xf numFmtId="49" fontId="10" fillId="0" borderId="6" xfId="0" applyNumberFormat="1" applyFont="1" applyBorder="1"/>
    <xf numFmtId="49" fontId="10" fillId="0" borderId="3" xfId="0" applyNumberFormat="1" applyFont="1" applyBorder="1"/>
    <xf numFmtId="0" fontId="11" fillId="0" borderId="4" xfId="0" applyFont="1" applyBorder="1"/>
    <xf numFmtId="0" fontId="8" fillId="0" borderId="5" xfId="0" applyFont="1" applyBorder="1"/>
    <xf numFmtId="0" fontId="10" fillId="0" borderId="0" xfId="0" applyFont="1" applyAlignment="1">
      <alignment horizontal="left"/>
    </xf>
    <xf numFmtId="0" fontId="11" fillId="2" borderId="3" xfId="0" applyFont="1" applyFill="1" applyBorder="1"/>
    <xf numFmtId="0" fontId="8" fillId="2" borderId="4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2" borderId="7" xfId="0" applyFont="1" applyFill="1" applyBorder="1"/>
    <xf numFmtId="0" fontId="11" fillId="2" borderId="9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0" borderId="6" xfId="0" applyFont="1" applyBorder="1"/>
    <xf numFmtId="0" fontId="9" fillId="0" borderId="0" xfId="0" applyFont="1"/>
    <xf numFmtId="0" fontId="8" fillId="2" borderId="9" xfId="0" applyFont="1" applyFill="1" applyBorder="1"/>
    <xf numFmtId="0" fontId="13" fillId="0" borderId="3" xfId="0" applyFont="1" applyBorder="1"/>
    <xf numFmtId="0" fontId="13" fillId="2" borderId="0" xfId="0" applyFont="1" applyFill="1"/>
    <xf numFmtId="0" fontId="13" fillId="2" borderId="6" xfId="0" applyFont="1" applyFill="1" applyBorder="1"/>
    <xf numFmtId="0" fontId="13" fillId="2" borderId="0" xfId="0" quotePrefix="1" applyFont="1" applyFill="1"/>
    <xf numFmtId="44" fontId="15" fillId="0" borderId="8" xfId="0" applyNumberFormat="1" applyFont="1" applyBorder="1"/>
    <xf numFmtId="49" fontId="15" fillId="0" borderId="7" xfId="0" applyNumberFormat="1" applyFont="1" applyBorder="1" applyAlignment="1">
      <alignment horizontal="center"/>
    </xf>
    <xf numFmtId="0" fontId="13" fillId="0" borderId="13" xfId="0" applyFont="1" applyBorder="1"/>
    <xf numFmtId="44" fontId="15" fillId="0" borderId="8" xfId="0" applyNumberFormat="1" applyFont="1" applyBorder="1" applyProtection="1">
      <protection locked="0"/>
    </xf>
    <xf numFmtId="9" fontId="8" fillId="0" borderId="1" xfId="2" applyFont="1" applyBorder="1" applyProtection="1">
      <protection locked="0"/>
    </xf>
    <xf numFmtId="44" fontId="8" fillId="0" borderId="2" xfId="0" applyNumberFormat="1" applyFont="1" applyBorder="1" applyProtection="1">
      <protection locked="0"/>
    </xf>
    <xf numFmtId="0" fontId="15" fillId="0" borderId="13" xfId="0" applyFont="1" applyBorder="1"/>
    <xf numFmtId="2" fontId="15" fillId="0" borderId="8" xfId="0" applyNumberFormat="1" applyFont="1" applyBorder="1" applyProtection="1">
      <protection locked="0"/>
    </xf>
    <xf numFmtId="164" fontId="8" fillId="0" borderId="2" xfId="0" applyNumberFormat="1" applyFont="1" applyBorder="1" applyProtection="1">
      <protection locked="0"/>
    </xf>
    <xf numFmtId="44" fontId="13" fillId="0" borderId="8" xfId="0" applyNumberFormat="1" applyFont="1" applyBorder="1" applyProtection="1">
      <protection locked="0"/>
    </xf>
    <xf numFmtId="164" fontId="13" fillId="0" borderId="8" xfId="0" applyNumberFormat="1" applyFont="1" applyBorder="1" applyProtection="1">
      <protection locked="0"/>
    </xf>
    <xf numFmtId="44" fontId="13" fillId="0" borderId="8" xfId="0" applyNumberFormat="1" applyFont="1" applyBorder="1"/>
    <xf numFmtId="44" fontId="8" fillId="0" borderId="1" xfId="0" applyNumberFormat="1" applyFont="1" applyBorder="1"/>
    <xf numFmtId="44" fontId="8" fillId="0" borderId="8" xfId="0" applyNumberFormat="1" applyFont="1" applyBorder="1"/>
    <xf numFmtId="44" fontId="8" fillId="0" borderId="1" xfId="0" applyNumberFormat="1" applyFont="1" applyBorder="1" applyProtection="1">
      <protection locked="0"/>
    </xf>
    <xf numFmtId="0" fontId="11" fillId="2" borderId="6" xfId="0" applyFont="1" applyFill="1" applyBorder="1"/>
    <xf numFmtId="44" fontId="8" fillId="2" borderId="12" xfId="0" applyNumberFormat="1" applyFont="1" applyFill="1" applyBorder="1"/>
    <xf numFmtId="44" fontId="8" fillId="2" borderId="8" xfId="0" applyNumberFormat="1" applyFont="1" applyFill="1" applyBorder="1"/>
    <xf numFmtId="44" fontId="8" fillId="0" borderId="8" xfId="0" applyNumberFormat="1" applyFont="1" applyBorder="1" applyProtection="1">
      <protection locked="0"/>
    </xf>
    <xf numFmtId="44" fontId="8" fillId="2" borderId="1" xfId="0" applyNumberFormat="1" applyFont="1" applyFill="1" applyBorder="1"/>
    <xf numFmtId="44" fontId="8" fillId="2" borderId="2" xfId="0" applyNumberFormat="1" applyFont="1" applyFill="1" applyBorder="1"/>
    <xf numFmtId="44" fontId="13" fillId="0" borderId="11" xfId="0" applyNumberFormat="1" applyFont="1" applyBorder="1"/>
    <xf numFmtId="1" fontId="13" fillId="0" borderId="8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44" fontId="8" fillId="0" borderId="1" xfId="0" applyNumberFormat="1" applyFont="1" applyBorder="1" applyAlignment="1" applyProtection="1">
      <alignment horizontal="center"/>
      <protection locked="0"/>
    </xf>
    <xf numFmtId="9" fontId="8" fillId="0" borderId="1" xfId="2" applyFont="1" applyBorder="1" applyAlignment="1" applyProtection="1">
      <alignment horizontal="center"/>
      <protection locked="0"/>
    </xf>
    <xf numFmtId="43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37" fontId="8" fillId="0" borderId="1" xfId="0" applyNumberFormat="1" applyFont="1" applyBorder="1" applyAlignment="1" applyProtection="1">
      <alignment horizontal="center"/>
      <protection locked="0"/>
    </xf>
    <xf numFmtId="2" fontId="15" fillId="0" borderId="7" xfId="0" applyNumberFormat="1" applyFont="1" applyBorder="1"/>
    <xf numFmtId="165" fontId="8" fillId="2" borderId="1" xfId="0" applyNumberFormat="1" applyFont="1" applyFill="1" applyBorder="1" applyProtection="1">
      <protection locked="0"/>
    </xf>
    <xf numFmtId="165" fontId="8" fillId="0" borderId="8" xfId="0" applyNumberFormat="1" applyFont="1" applyBorder="1" applyProtection="1">
      <protection locked="0"/>
    </xf>
    <xf numFmtId="0" fontId="5" fillId="0" borderId="0" xfId="0" applyFont="1"/>
    <xf numFmtId="9" fontId="8" fillId="0" borderId="1" xfId="2" applyFont="1" applyBorder="1" applyProtection="1"/>
    <xf numFmtId="44" fontId="15" fillId="0" borderId="8" xfId="0" applyNumberFormat="1" applyFont="1" applyBorder="1" applyAlignment="1">
      <alignment horizontal="center"/>
    </xf>
    <xf numFmtId="9" fontId="8" fillId="0" borderId="1" xfId="2" applyFont="1" applyBorder="1" applyAlignment="1" applyProtection="1">
      <alignment horizontal="center"/>
    </xf>
    <xf numFmtId="44" fontId="4" fillId="0" borderId="1" xfId="0" applyNumberFormat="1" applyFont="1" applyBorder="1" applyProtection="1">
      <protection locked="0"/>
    </xf>
    <xf numFmtId="0" fontId="21" fillId="2" borderId="10" xfId="0" applyFont="1" applyFill="1" applyBorder="1"/>
    <xf numFmtId="0" fontId="3" fillId="0" borderId="0" xfId="0" applyFont="1" applyProtection="1">
      <protection locked="0"/>
    </xf>
    <xf numFmtId="0" fontId="2" fillId="0" borderId="0" xfId="0" applyFont="1"/>
    <xf numFmtId="0" fontId="10" fillId="0" borderId="1" xfId="0" applyFont="1" applyBorder="1" applyProtection="1">
      <protection locked="0"/>
    </xf>
    <xf numFmtId="0" fontId="13" fillId="0" borderId="0" xfId="0" applyFont="1" applyAlignment="1">
      <alignment horizontal="center" wrapText="1"/>
    </xf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8" fillId="0" borderId="1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0</xdr:rowOff>
    </xdr:from>
    <xdr:to>
      <xdr:col>2</xdr:col>
      <xdr:colOff>1</xdr:colOff>
      <xdr:row>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6" y="0"/>
          <a:ext cx="8191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900">
            <a:effectLst/>
          </a:endParaRPr>
        </a:p>
      </xdr:txBody>
    </xdr:sp>
    <xdr:clientData/>
  </xdr:twoCellAnchor>
  <xdr:twoCellAnchor editAs="oneCell">
    <xdr:from>
      <xdr:col>1</xdr:col>
      <xdr:colOff>112750</xdr:colOff>
      <xdr:row>0</xdr:row>
      <xdr:rowOff>0</xdr:rowOff>
    </xdr:from>
    <xdr:to>
      <xdr:col>1</xdr:col>
      <xdr:colOff>600075</xdr:colOff>
      <xdr:row>1</xdr:row>
      <xdr:rowOff>76199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1825" y="0"/>
          <a:ext cx="487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</xdr:row>
          <xdr:rowOff>19050</xdr:rowOff>
        </xdr:from>
        <xdr:to>
          <xdr:col>1</xdr:col>
          <xdr:colOff>28575</xdr:colOff>
          <xdr:row>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161925</xdr:rowOff>
        </xdr:from>
        <xdr:to>
          <xdr:col>1</xdr:col>
          <xdr:colOff>114300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152400</xdr:rowOff>
        </xdr:from>
        <xdr:to>
          <xdr:col>1</xdr:col>
          <xdr:colOff>114300</xdr:colOff>
          <xdr:row>17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19050</xdr:rowOff>
        </xdr:from>
        <xdr:to>
          <xdr:col>1</xdr:col>
          <xdr:colOff>28575</xdr:colOff>
          <xdr:row>29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161925</xdr:rowOff>
        </xdr:from>
        <xdr:to>
          <xdr:col>1</xdr:col>
          <xdr:colOff>114300</xdr:colOff>
          <xdr:row>32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171450</xdr:rowOff>
        </xdr:from>
        <xdr:to>
          <xdr:col>1</xdr:col>
          <xdr:colOff>114300</xdr:colOff>
          <xdr:row>40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46</xdr:row>
          <xdr:rowOff>85725</xdr:rowOff>
        </xdr:from>
        <xdr:to>
          <xdr:col>1</xdr:col>
          <xdr:colOff>95250</xdr:colOff>
          <xdr:row>48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51</xdr:row>
          <xdr:rowOff>152400</xdr:rowOff>
        </xdr:from>
        <xdr:to>
          <xdr:col>1</xdr:col>
          <xdr:colOff>114300</xdr:colOff>
          <xdr:row>52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62</xdr:row>
          <xdr:rowOff>19050</xdr:rowOff>
        </xdr:from>
        <xdr:to>
          <xdr:col>1</xdr:col>
          <xdr:colOff>28575</xdr:colOff>
          <xdr:row>63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64</xdr:row>
          <xdr:rowOff>161925</xdr:rowOff>
        </xdr:from>
        <xdr:to>
          <xdr:col>1</xdr:col>
          <xdr:colOff>114300</xdr:colOff>
          <xdr:row>66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94</xdr:row>
          <xdr:rowOff>95250</xdr:rowOff>
        </xdr:from>
        <xdr:to>
          <xdr:col>1</xdr:col>
          <xdr:colOff>123825</xdr:colOff>
          <xdr:row>96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103</xdr:row>
          <xdr:rowOff>19050</xdr:rowOff>
        </xdr:from>
        <xdr:to>
          <xdr:col>1</xdr:col>
          <xdr:colOff>28575</xdr:colOff>
          <xdr:row>104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105</xdr:row>
          <xdr:rowOff>161925</xdr:rowOff>
        </xdr:from>
        <xdr:to>
          <xdr:col>1</xdr:col>
          <xdr:colOff>114300</xdr:colOff>
          <xdr:row>107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117</xdr:row>
          <xdr:rowOff>19050</xdr:rowOff>
        </xdr:from>
        <xdr:to>
          <xdr:col>1</xdr:col>
          <xdr:colOff>28575</xdr:colOff>
          <xdr:row>118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119</xdr:row>
          <xdr:rowOff>161925</xdr:rowOff>
        </xdr:from>
        <xdr:to>
          <xdr:col>1</xdr:col>
          <xdr:colOff>114300</xdr:colOff>
          <xdr:row>121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89</xdr:row>
          <xdr:rowOff>180975</xdr:rowOff>
        </xdr:from>
        <xdr:to>
          <xdr:col>1</xdr:col>
          <xdr:colOff>104775</xdr:colOff>
          <xdr:row>91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140</xdr:row>
          <xdr:rowOff>180975</xdr:rowOff>
        </xdr:from>
        <xdr:to>
          <xdr:col>1</xdr:col>
          <xdr:colOff>104775</xdr:colOff>
          <xdr:row>142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180975</xdr:rowOff>
        </xdr:from>
        <xdr:to>
          <xdr:col>1</xdr:col>
          <xdr:colOff>85725</xdr:colOff>
          <xdr:row>155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158</xdr:row>
          <xdr:rowOff>180975</xdr:rowOff>
        </xdr:from>
        <xdr:to>
          <xdr:col>1</xdr:col>
          <xdr:colOff>114300</xdr:colOff>
          <xdr:row>160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160</xdr:row>
          <xdr:rowOff>171450</xdr:rowOff>
        </xdr:from>
        <xdr:to>
          <xdr:col>1</xdr:col>
          <xdr:colOff>104775</xdr:colOff>
          <xdr:row>162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177</xdr:row>
          <xdr:rowOff>161925</xdr:rowOff>
        </xdr:from>
        <xdr:to>
          <xdr:col>1</xdr:col>
          <xdr:colOff>95250</xdr:colOff>
          <xdr:row>179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179</xdr:row>
          <xdr:rowOff>180975</xdr:rowOff>
        </xdr:from>
        <xdr:to>
          <xdr:col>1</xdr:col>
          <xdr:colOff>95250</xdr:colOff>
          <xdr:row>181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186</xdr:row>
          <xdr:rowOff>171450</xdr:rowOff>
        </xdr:from>
        <xdr:to>
          <xdr:col>1</xdr:col>
          <xdr:colOff>104775</xdr:colOff>
          <xdr:row>188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11</xdr:col>
      <xdr:colOff>74650</xdr:colOff>
      <xdr:row>0</xdr:row>
      <xdr:rowOff>0</xdr:rowOff>
    </xdr:from>
    <xdr:to>
      <xdr:col>11</xdr:col>
      <xdr:colOff>561975</xdr:colOff>
      <xdr:row>1</xdr:row>
      <xdr:rowOff>76199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24CC5-8814-4626-845D-2F7C497ABE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13550" y="0"/>
          <a:ext cx="487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95"/>
  <sheetViews>
    <sheetView tabSelected="1" zoomScaleNormal="100" workbookViewId="0">
      <selection activeCell="N5" sqref="N5"/>
    </sheetView>
  </sheetViews>
  <sheetFormatPr defaultRowHeight="15" x14ac:dyDescent="0.25"/>
  <cols>
    <col min="1" max="1" width="2.875" style="1" customWidth="1"/>
    <col min="2" max="10" width="9" style="1"/>
    <col min="11" max="11" width="0.625" style="1" customWidth="1"/>
    <col min="12" max="12" width="9.875" style="1" customWidth="1"/>
    <col min="13" max="16384" width="9" style="1"/>
  </cols>
  <sheetData>
    <row r="1" spans="1:13" ht="28.5" customHeight="1" x14ac:dyDescent="0.25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9"/>
    </row>
    <row r="2" spans="1:13" ht="9" customHeight="1" thickBot="1" x14ac:dyDescent="0.3"/>
    <row r="3" spans="1:13" x14ac:dyDescent="0.25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3" x14ac:dyDescent="0.25">
      <c r="A4" s="16" t="s">
        <v>19</v>
      </c>
      <c r="B4" s="17" t="s">
        <v>87</v>
      </c>
      <c r="L4" s="6"/>
    </row>
    <row r="5" spans="1:13" x14ac:dyDescent="0.25">
      <c r="A5" s="7"/>
      <c r="B5" s="18" t="s">
        <v>20</v>
      </c>
      <c r="L5" s="6"/>
    </row>
    <row r="6" spans="1:13" ht="9" customHeight="1" x14ac:dyDescent="0.25">
      <c r="A6" s="7"/>
      <c r="L6" s="6"/>
    </row>
    <row r="7" spans="1:13" x14ac:dyDescent="0.25">
      <c r="A7" s="7"/>
      <c r="B7" s="1" t="s">
        <v>81</v>
      </c>
      <c r="L7" s="13" t="s">
        <v>13</v>
      </c>
    </row>
    <row r="8" spans="1:13" x14ac:dyDescent="0.25">
      <c r="A8" s="7"/>
      <c r="B8" s="1" t="s">
        <v>89</v>
      </c>
      <c r="L8" s="45">
        <v>32.6</v>
      </c>
    </row>
    <row r="9" spans="1:13" x14ac:dyDescent="0.25">
      <c r="A9" s="7"/>
      <c r="B9" s="1" t="s">
        <v>1</v>
      </c>
      <c r="L9" s="13"/>
    </row>
    <row r="10" spans="1:13" x14ac:dyDescent="0.25">
      <c r="A10" s="7"/>
      <c r="B10" s="1" t="s">
        <v>2</v>
      </c>
      <c r="L10" s="13"/>
    </row>
    <row r="11" spans="1:13" x14ac:dyDescent="0.25">
      <c r="A11" s="7"/>
      <c r="B11" s="1" t="s">
        <v>3</v>
      </c>
      <c r="E11" s="79">
        <v>0.5</v>
      </c>
      <c r="F11" s="1" t="s">
        <v>4</v>
      </c>
      <c r="J11" s="2">
        <f>(L8*E11)+L8</f>
        <v>48.900000000000006</v>
      </c>
      <c r="K11" s="3"/>
      <c r="L11" s="13"/>
    </row>
    <row r="12" spans="1:13" x14ac:dyDescent="0.25">
      <c r="A12" s="7"/>
      <c r="B12" s="1" t="s">
        <v>23</v>
      </c>
      <c r="J12" s="50"/>
      <c r="K12" s="4"/>
      <c r="L12" s="13"/>
    </row>
    <row r="13" spans="1:13" ht="9" customHeight="1" x14ac:dyDescent="0.25">
      <c r="A13" s="7"/>
      <c r="L13" s="13"/>
    </row>
    <row r="14" spans="1:13" x14ac:dyDescent="0.25">
      <c r="A14" s="5"/>
      <c r="B14" s="1" t="s">
        <v>5</v>
      </c>
      <c r="L14" s="13" t="s">
        <v>14</v>
      </c>
    </row>
    <row r="15" spans="1:13" x14ac:dyDescent="0.25">
      <c r="A15" s="7"/>
      <c r="B15" s="1" t="s">
        <v>6</v>
      </c>
      <c r="L15" s="52"/>
    </row>
    <row r="16" spans="1:13" ht="9" customHeight="1" x14ac:dyDescent="0.25">
      <c r="A16" s="7"/>
      <c r="L16" s="51"/>
    </row>
    <row r="17" spans="1:12" x14ac:dyDescent="0.25">
      <c r="A17" s="7"/>
      <c r="B17" s="1" t="s">
        <v>10</v>
      </c>
      <c r="L17" s="13"/>
    </row>
    <row r="18" spans="1:12" x14ac:dyDescent="0.25">
      <c r="A18" s="7"/>
      <c r="B18" s="85" t="s">
        <v>99</v>
      </c>
      <c r="L18" s="13"/>
    </row>
    <row r="19" spans="1:12" x14ac:dyDescent="0.25">
      <c r="A19" s="7"/>
      <c r="B19" s="1" t="s">
        <v>11</v>
      </c>
      <c r="L19" s="13"/>
    </row>
    <row r="20" spans="1:12" x14ac:dyDescent="0.25">
      <c r="A20" s="7"/>
      <c r="B20" s="91"/>
      <c r="C20" s="91"/>
      <c r="D20" s="91"/>
      <c r="E20" s="91"/>
      <c r="F20" s="91"/>
      <c r="G20" s="91"/>
      <c r="H20" s="91"/>
      <c r="I20" s="91"/>
      <c r="J20" s="91"/>
      <c r="L20" s="13" t="s">
        <v>15</v>
      </c>
    </row>
    <row r="21" spans="1:12" x14ac:dyDescent="0.25">
      <c r="A21" s="7"/>
      <c r="B21" s="92"/>
      <c r="C21" s="92"/>
      <c r="D21" s="92"/>
      <c r="E21" s="92"/>
      <c r="F21" s="92"/>
      <c r="G21" s="92"/>
      <c r="H21" s="92"/>
      <c r="I21" s="92"/>
      <c r="J21" s="92"/>
      <c r="L21" s="45">
        <f>J11*L15</f>
        <v>0</v>
      </c>
    </row>
    <row r="22" spans="1:12" ht="6.75" customHeight="1" thickBot="1" x14ac:dyDescent="0.3"/>
    <row r="23" spans="1:12" x14ac:dyDescent="0.25">
      <c r="A23" s="20"/>
      <c r="B23" s="21" t="s">
        <v>12</v>
      </c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ht="9" customHeight="1" x14ac:dyDescent="0.25">
      <c r="A24" s="7"/>
      <c r="L24" s="8"/>
    </row>
    <row r="25" spans="1:12" ht="15" customHeight="1" x14ac:dyDescent="0.25">
      <c r="A25" s="23" t="s">
        <v>8</v>
      </c>
      <c r="B25" s="15" t="s">
        <v>73</v>
      </c>
      <c r="L25" s="8"/>
    </row>
    <row r="26" spans="1:12" x14ac:dyDescent="0.25">
      <c r="A26" s="7"/>
      <c r="B26" s="1" t="s">
        <v>81</v>
      </c>
      <c r="L26" s="46" t="s">
        <v>13</v>
      </c>
    </row>
    <row r="27" spans="1:12" x14ac:dyDescent="0.25">
      <c r="A27" s="7"/>
      <c r="B27" s="1" t="s">
        <v>89</v>
      </c>
      <c r="L27" s="80">
        <v>32.6</v>
      </c>
    </row>
    <row r="28" spans="1:12" ht="9" customHeight="1" x14ac:dyDescent="0.25">
      <c r="A28" s="7"/>
      <c r="L28" s="8"/>
    </row>
    <row r="29" spans="1:12" x14ac:dyDescent="0.25">
      <c r="A29" s="7"/>
      <c r="B29" s="1" t="s">
        <v>1</v>
      </c>
      <c r="L29" s="8"/>
    </row>
    <row r="30" spans="1:12" x14ac:dyDescent="0.25">
      <c r="A30" s="7"/>
      <c r="B30" s="1" t="s">
        <v>2</v>
      </c>
      <c r="L30" s="8"/>
    </row>
    <row r="31" spans="1:12" x14ac:dyDescent="0.25">
      <c r="A31" s="7"/>
      <c r="B31" s="1" t="s">
        <v>3</v>
      </c>
      <c r="E31" s="49">
        <v>0.5</v>
      </c>
      <c r="F31" s="1" t="s">
        <v>4</v>
      </c>
      <c r="J31" s="2">
        <f>(L27*E31)+L27</f>
        <v>48.900000000000006</v>
      </c>
      <c r="K31" s="3"/>
      <c r="L31" s="8"/>
    </row>
    <row r="32" spans="1:12" x14ac:dyDescent="0.25">
      <c r="A32" s="7"/>
      <c r="B32" s="1" t="s">
        <v>23</v>
      </c>
      <c r="J32" s="53"/>
      <c r="K32" s="4"/>
      <c r="L32" s="8"/>
    </row>
    <row r="33" spans="1:12" ht="8.25" customHeight="1" x14ac:dyDescent="0.25">
      <c r="A33" s="7"/>
      <c r="L33" s="8"/>
    </row>
    <row r="34" spans="1:12" x14ac:dyDescent="0.25">
      <c r="A34" s="7"/>
      <c r="B34" s="1" t="s">
        <v>16</v>
      </c>
      <c r="L34" s="13" t="s">
        <v>77</v>
      </c>
    </row>
    <row r="35" spans="1:12" x14ac:dyDescent="0.25">
      <c r="A35" s="7"/>
      <c r="B35" s="1" t="s">
        <v>6</v>
      </c>
      <c r="L35" s="52">
        <v>0</v>
      </c>
    </row>
    <row r="36" spans="1:12" ht="9" customHeight="1" x14ac:dyDescent="0.25">
      <c r="A36" s="7"/>
      <c r="L36" s="75"/>
    </row>
    <row r="37" spans="1:12" x14ac:dyDescent="0.25">
      <c r="A37" s="7"/>
      <c r="H37" s="1" t="s">
        <v>78</v>
      </c>
      <c r="L37" s="45">
        <f>J31*L35</f>
        <v>0</v>
      </c>
    </row>
    <row r="38" spans="1:12" ht="9" customHeight="1" x14ac:dyDescent="0.25">
      <c r="A38" s="7"/>
      <c r="L38" s="8"/>
    </row>
    <row r="39" spans="1:12" x14ac:dyDescent="0.25">
      <c r="A39" s="23" t="s">
        <v>9</v>
      </c>
      <c r="B39" s="15" t="s">
        <v>80</v>
      </c>
      <c r="L39" s="8"/>
    </row>
    <row r="40" spans="1:12" x14ac:dyDescent="0.25">
      <c r="A40" s="7"/>
      <c r="B40" s="85" t="s">
        <v>100</v>
      </c>
      <c r="L40" s="8"/>
    </row>
    <row r="41" spans="1:12" x14ac:dyDescent="0.25">
      <c r="A41" s="7"/>
      <c r="B41" s="1" t="s">
        <v>17</v>
      </c>
      <c r="L41" s="6"/>
    </row>
    <row r="42" spans="1:12" x14ac:dyDescent="0.25">
      <c r="A42" s="7"/>
      <c r="B42" s="1" t="s">
        <v>18</v>
      </c>
      <c r="L42" s="6"/>
    </row>
    <row r="43" spans="1:12" x14ac:dyDescent="0.25">
      <c r="A43" s="7"/>
      <c r="B43" s="91"/>
      <c r="C43" s="91"/>
      <c r="D43" s="91"/>
      <c r="E43" s="91"/>
      <c r="F43" s="91"/>
      <c r="G43" s="91"/>
      <c r="H43" s="91"/>
      <c r="I43" s="91"/>
      <c r="J43" s="91"/>
      <c r="L43" s="6"/>
    </row>
    <row r="44" spans="1:12" ht="9" customHeight="1" x14ac:dyDescent="0.25">
      <c r="A44" s="7"/>
      <c r="L44" s="6"/>
    </row>
    <row r="45" spans="1:12" x14ac:dyDescent="0.25">
      <c r="A45" s="7"/>
      <c r="B45" s="1" t="s">
        <v>21</v>
      </c>
      <c r="L45" s="13" t="s">
        <v>74</v>
      </c>
    </row>
    <row r="46" spans="1:12" x14ac:dyDescent="0.25">
      <c r="A46" s="7"/>
      <c r="B46" s="1" t="s">
        <v>22</v>
      </c>
      <c r="L46" s="54">
        <v>32.6</v>
      </c>
    </row>
    <row r="47" spans="1:12" ht="9" customHeight="1" x14ac:dyDescent="0.25">
      <c r="A47" s="7"/>
      <c r="L47" s="47"/>
    </row>
    <row r="48" spans="1:12" x14ac:dyDescent="0.25">
      <c r="A48" s="7"/>
      <c r="B48" s="1" t="s">
        <v>23</v>
      </c>
      <c r="L48" s="55"/>
    </row>
    <row r="49" spans="1:12" ht="9" customHeight="1" x14ac:dyDescent="0.25">
      <c r="A49" s="7"/>
      <c r="L49" s="9"/>
    </row>
    <row r="50" spans="1:12" x14ac:dyDescent="0.25">
      <c r="A50" s="5"/>
      <c r="B50" s="1" t="s">
        <v>5</v>
      </c>
      <c r="L50" s="13" t="s">
        <v>14</v>
      </c>
    </row>
    <row r="51" spans="1:12" x14ac:dyDescent="0.25">
      <c r="A51" s="7"/>
      <c r="B51" s="1" t="s">
        <v>6</v>
      </c>
      <c r="L51" s="52"/>
    </row>
    <row r="52" spans="1:12" ht="15" customHeight="1" x14ac:dyDescent="0.25">
      <c r="A52" s="7"/>
      <c r="L52" s="13"/>
    </row>
    <row r="53" spans="1:12" x14ac:dyDescent="0.25">
      <c r="A53" s="7"/>
      <c r="B53" s="1" t="s">
        <v>10</v>
      </c>
      <c r="L53" s="13"/>
    </row>
    <row r="54" spans="1:12" x14ac:dyDescent="0.25">
      <c r="A54" s="7"/>
      <c r="B54" s="85" t="s">
        <v>99</v>
      </c>
      <c r="L54" s="13"/>
    </row>
    <row r="55" spans="1:12" x14ac:dyDescent="0.25">
      <c r="A55" s="7"/>
      <c r="B55" s="1" t="s">
        <v>11</v>
      </c>
      <c r="L55" s="13" t="s">
        <v>15</v>
      </c>
    </row>
    <row r="56" spans="1:12" ht="12.75" customHeight="1" thickBot="1" x14ac:dyDescent="0.3">
      <c r="A56" s="10"/>
      <c r="B56" s="93"/>
      <c r="C56" s="93"/>
      <c r="D56" s="93"/>
      <c r="E56" s="93"/>
      <c r="F56" s="93"/>
      <c r="G56" s="93"/>
      <c r="H56" s="93"/>
      <c r="I56" s="93"/>
      <c r="J56" s="93"/>
      <c r="K56" s="11"/>
      <c r="L56" s="66">
        <f>(L46*L51)+(L48*L51)</f>
        <v>0</v>
      </c>
    </row>
    <row r="57" spans="1:12" ht="15.75" thickBot="1" x14ac:dyDescent="0.3">
      <c r="A57" s="10"/>
      <c r="B57" s="94"/>
      <c r="C57" s="94"/>
      <c r="D57" s="94"/>
      <c r="E57" s="94"/>
      <c r="F57" s="94"/>
      <c r="G57" s="94"/>
      <c r="H57" s="94"/>
      <c r="I57" s="94"/>
      <c r="J57" s="94"/>
      <c r="K57" s="11"/>
      <c r="L57" s="14"/>
    </row>
    <row r="58" spans="1:12" x14ac:dyDescent="0.25">
      <c r="A58" s="24"/>
      <c r="B58" s="25" t="s">
        <v>24</v>
      </c>
      <c r="C58" s="21"/>
      <c r="D58" s="21"/>
      <c r="E58" s="21"/>
      <c r="F58" s="21"/>
      <c r="G58" s="21"/>
      <c r="H58" s="21"/>
      <c r="I58" s="21"/>
      <c r="J58" s="21"/>
      <c r="K58" s="21"/>
      <c r="L58" s="26"/>
    </row>
    <row r="59" spans="1:12" ht="9" customHeight="1" x14ac:dyDescent="0.25">
      <c r="A59" s="7"/>
      <c r="L59" s="6"/>
    </row>
    <row r="60" spans="1:12" x14ac:dyDescent="0.25">
      <c r="A60" s="7"/>
      <c r="B60" s="1" t="s">
        <v>81</v>
      </c>
      <c r="L60" s="13" t="s">
        <v>13</v>
      </c>
    </row>
    <row r="61" spans="1:12" x14ac:dyDescent="0.25">
      <c r="A61" s="7"/>
      <c r="B61" s="1" t="s">
        <v>89</v>
      </c>
      <c r="L61" s="45">
        <v>32.6</v>
      </c>
    </row>
    <row r="62" spans="1:12" ht="9" customHeight="1" x14ac:dyDescent="0.25">
      <c r="A62" s="7"/>
      <c r="L62" s="9"/>
    </row>
    <row r="63" spans="1:12" x14ac:dyDescent="0.25">
      <c r="A63" s="7"/>
      <c r="B63" s="1" t="s">
        <v>1</v>
      </c>
      <c r="L63" s="13"/>
    </row>
    <row r="64" spans="1:12" x14ac:dyDescent="0.25">
      <c r="A64" s="7"/>
      <c r="B64" s="1" t="s">
        <v>2</v>
      </c>
      <c r="L64" s="13"/>
    </row>
    <row r="65" spans="1:12" x14ac:dyDescent="0.25">
      <c r="A65" s="7"/>
      <c r="B65" s="1" t="s">
        <v>3</v>
      </c>
      <c r="E65" s="81">
        <v>0.5</v>
      </c>
      <c r="F65" s="1" t="s">
        <v>4</v>
      </c>
      <c r="J65" s="2">
        <f>(L61*E65)+L61</f>
        <v>48.900000000000006</v>
      </c>
      <c r="K65" s="3"/>
      <c r="L65" s="13"/>
    </row>
    <row r="66" spans="1:12" x14ac:dyDescent="0.25">
      <c r="A66" s="7"/>
      <c r="B66" s="1" t="s">
        <v>23</v>
      </c>
      <c r="J66" s="50"/>
      <c r="K66" s="4"/>
      <c r="L66" s="13"/>
    </row>
    <row r="67" spans="1:12" ht="8.25" customHeight="1" x14ac:dyDescent="0.25">
      <c r="A67" s="7"/>
      <c r="L67" s="13"/>
    </row>
    <row r="68" spans="1:12" ht="15" customHeight="1" x14ac:dyDescent="0.25">
      <c r="A68" s="7"/>
      <c r="L68" s="13" t="s">
        <v>14</v>
      </c>
    </row>
    <row r="69" spans="1:12" x14ac:dyDescent="0.25">
      <c r="A69" s="7"/>
      <c r="B69" s="1" t="s">
        <v>82</v>
      </c>
      <c r="L69" s="67"/>
    </row>
    <row r="70" spans="1:12" x14ac:dyDescent="0.25">
      <c r="A70" s="7"/>
      <c r="L70" s="13" t="s">
        <v>15</v>
      </c>
    </row>
    <row r="71" spans="1:12" x14ac:dyDescent="0.25">
      <c r="A71" s="7"/>
      <c r="L71" s="56">
        <f>L69*(J65/60)+(J66/60)</f>
        <v>0</v>
      </c>
    </row>
    <row r="72" spans="1:12" ht="15.75" thickBot="1" x14ac:dyDescent="0.3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</row>
    <row r="73" spans="1:12" ht="8.1" customHeight="1" thickBot="1" x14ac:dyDescent="0.3"/>
    <row r="74" spans="1:12" x14ac:dyDescent="0.25">
      <c r="A74" s="88" t="s">
        <v>25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90"/>
    </row>
    <row r="75" spans="1:12" x14ac:dyDescent="0.25">
      <c r="A75" s="7"/>
      <c r="B75" s="18" t="s">
        <v>26</v>
      </c>
      <c r="L75" s="6"/>
    </row>
    <row r="76" spans="1:12" x14ac:dyDescent="0.25">
      <c r="A76" s="7"/>
      <c r="B76" s="1" t="s">
        <v>27</v>
      </c>
      <c r="L76" s="6"/>
    </row>
    <row r="77" spans="1:12" x14ac:dyDescent="0.25">
      <c r="A77" s="7"/>
      <c r="B77" s="1" t="s">
        <v>75</v>
      </c>
      <c r="L77" s="6"/>
    </row>
    <row r="78" spans="1:12" x14ac:dyDescent="0.25">
      <c r="A78" s="7"/>
      <c r="B78" s="68">
        <v>0.1</v>
      </c>
      <c r="C78" s="1" t="s">
        <v>28</v>
      </c>
      <c r="D78" s="69"/>
      <c r="E78" s="1" t="s">
        <v>29</v>
      </c>
      <c r="G78" s="57">
        <f>B78*D78</f>
        <v>0</v>
      </c>
      <c r="L78" s="6"/>
    </row>
    <row r="79" spans="1:12" x14ac:dyDescent="0.25">
      <c r="A79" s="7"/>
      <c r="B79" s="1" t="s">
        <v>30</v>
      </c>
      <c r="L79" s="9" t="s">
        <v>15</v>
      </c>
    </row>
    <row r="80" spans="1:12" x14ac:dyDescent="0.25">
      <c r="A80" s="7"/>
      <c r="B80" s="68"/>
      <c r="C80" s="1" t="s">
        <v>28</v>
      </c>
      <c r="D80" s="74"/>
      <c r="E80" s="1" t="s">
        <v>29</v>
      </c>
      <c r="G80" s="57">
        <f>B80*D80</f>
        <v>0</v>
      </c>
      <c r="L80" s="56">
        <f>G78+G80</f>
        <v>0</v>
      </c>
    </row>
    <row r="81" spans="1:12" ht="9" customHeight="1" x14ac:dyDescent="0.25">
      <c r="A81" s="7"/>
      <c r="L81" s="6"/>
    </row>
    <row r="82" spans="1:12" x14ac:dyDescent="0.25">
      <c r="A82" s="7"/>
      <c r="B82" s="18" t="s">
        <v>31</v>
      </c>
      <c r="L82" s="6"/>
    </row>
    <row r="83" spans="1:12" x14ac:dyDescent="0.25">
      <c r="A83" s="7"/>
      <c r="B83" s="1" t="s">
        <v>32</v>
      </c>
      <c r="L83" s="6"/>
    </row>
    <row r="84" spans="1:12" x14ac:dyDescent="0.25">
      <c r="A84" s="7"/>
      <c r="B84" s="1" t="s">
        <v>33</v>
      </c>
      <c r="L84" s="9" t="s">
        <v>15</v>
      </c>
    </row>
    <row r="85" spans="1:12" x14ac:dyDescent="0.25">
      <c r="A85" s="7"/>
      <c r="B85" s="70">
        <v>0.2</v>
      </c>
      <c r="C85" s="1" t="s">
        <v>34</v>
      </c>
      <c r="D85" s="69"/>
      <c r="E85" s="1" t="s">
        <v>35</v>
      </c>
      <c r="L85" s="56">
        <f>B85*D85</f>
        <v>0</v>
      </c>
    </row>
    <row r="86" spans="1:12" ht="9" customHeight="1" x14ac:dyDescent="0.25">
      <c r="A86" s="7"/>
      <c r="L86" s="6"/>
    </row>
    <row r="87" spans="1:12" x14ac:dyDescent="0.25">
      <c r="A87" s="7"/>
      <c r="B87" s="18" t="s">
        <v>36</v>
      </c>
      <c r="L87" s="6"/>
    </row>
    <row r="88" spans="1:12" x14ac:dyDescent="0.25">
      <c r="A88" s="7"/>
      <c r="B88" s="1" t="s">
        <v>37</v>
      </c>
      <c r="H88" s="82"/>
      <c r="L88" s="6"/>
    </row>
    <row r="89" spans="1:12" x14ac:dyDescent="0.25">
      <c r="A89" s="7"/>
      <c r="B89" s="1" t="s">
        <v>38</v>
      </c>
      <c r="H89" s="59"/>
      <c r="L89" s="9" t="s">
        <v>15</v>
      </c>
    </row>
    <row r="90" spans="1:12" x14ac:dyDescent="0.25">
      <c r="A90" s="7"/>
      <c r="B90" s="1" t="s">
        <v>39</v>
      </c>
      <c r="H90" s="50"/>
      <c r="L90" s="56">
        <f>SUM(H88:H90)</f>
        <v>0</v>
      </c>
    </row>
    <row r="91" spans="1:12" x14ac:dyDescent="0.25">
      <c r="A91" s="7"/>
      <c r="B91" s="1" t="s">
        <v>46</v>
      </c>
      <c r="L91" s="6"/>
    </row>
    <row r="92" spans="1:12" ht="15.75" thickBot="1" x14ac:dyDescent="0.3">
      <c r="A92" s="10"/>
      <c r="B92" s="11" t="s">
        <v>47</v>
      </c>
      <c r="C92" s="11"/>
      <c r="D92" s="11"/>
      <c r="E92" s="11"/>
      <c r="F92" s="11"/>
      <c r="G92" s="11"/>
      <c r="H92" s="11"/>
      <c r="I92" s="11"/>
      <c r="J92" s="11"/>
      <c r="K92" s="11"/>
      <c r="L92" s="12"/>
    </row>
    <row r="93" spans="1:12" ht="9" customHeight="1" thickBot="1" x14ac:dyDescent="0.3"/>
    <row r="94" spans="1:12" x14ac:dyDescent="0.25">
      <c r="A94" s="88" t="s">
        <v>40</v>
      </c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0"/>
    </row>
    <row r="95" spans="1:12" ht="9" customHeight="1" x14ac:dyDescent="0.25">
      <c r="A95" s="7"/>
      <c r="L95" s="6"/>
    </row>
    <row r="96" spans="1:12" x14ac:dyDescent="0.25">
      <c r="A96" s="7"/>
      <c r="B96" s="85" t="s">
        <v>101</v>
      </c>
      <c r="L96" s="6"/>
    </row>
    <row r="97" spans="1:12" x14ac:dyDescent="0.25">
      <c r="A97" s="7"/>
      <c r="B97" s="1" t="s">
        <v>90</v>
      </c>
      <c r="L97" s="6"/>
    </row>
    <row r="98" spans="1:12" ht="9" customHeight="1" x14ac:dyDescent="0.25">
      <c r="A98" s="7"/>
      <c r="L98" s="6"/>
    </row>
    <row r="99" spans="1:12" x14ac:dyDescent="0.25">
      <c r="A99" s="7"/>
      <c r="B99" s="15" t="s">
        <v>41</v>
      </c>
      <c r="L99" s="6"/>
    </row>
    <row r="100" spans="1:12" ht="9" customHeight="1" x14ac:dyDescent="0.25">
      <c r="A100" s="7"/>
      <c r="L100" s="6"/>
    </row>
    <row r="101" spans="1:12" x14ac:dyDescent="0.25">
      <c r="A101" s="7"/>
      <c r="B101" s="1" t="s">
        <v>81</v>
      </c>
      <c r="L101" s="13" t="s">
        <v>13</v>
      </c>
    </row>
    <row r="102" spans="1:12" x14ac:dyDescent="0.25">
      <c r="A102" s="7"/>
      <c r="B102" s="1" t="s">
        <v>89</v>
      </c>
      <c r="L102" s="48">
        <v>15</v>
      </c>
    </row>
    <row r="103" spans="1:12" ht="9" customHeight="1" x14ac:dyDescent="0.25">
      <c r="A103" s="7"/>
      <c r="L103" s="6"/>
    </row>
    <row r="104" spans="1:12" x14ac:dyDescent="0.25">
      <c r="A104" s="7"/>
      <c r="B104" s="1" t="s">
        <v>1</v>
      </c>
      <c r="L104" s="8"/>
    </row>
    <row r="105" spans="1:12" x14ac:dyDescent="0.25">
      <c r="A105" s="7"/>
      <c r="B105" s="1" t="s">
        <v>2</v>
      </c>
      <c r="L105" s="8"/>
    </row>
    <row r="106" spans="1:12" x14ac:dyDescent="0.25">
      <c r="A106" s="7"/>
      <c r="B106" s="1" t="s">
        <v>3</v>
      </c>
      <c r="E106" s="71">
        <v>0.5</v>
      </c>
      <c r="F106" s="1" t="s">
        <v>4</v>
      </c>
      <c r="J106" s="2">
        <f>(L102*E106)+L102</f>
        <v>22.5</v>
      </c>
      <c r="K106" s="3"/>
      <c r="L106" s="8"/>
    </row>
    <row r="107" spans="1:12" x14ac:dyDescent="0.25">
      <c r="A107" s="7"/>
      <c r="B107" s="1" t="s">
        <v>23</v>
      </c>
      <c r="J107" s="50"/>
      <c r="K107" s="4"/>
      <c r="L107" s="8"/>
    </row>
    <row r="108" spans="1:12" ht="9" customHeight="1" x14ac:dyDescent="0.25">
      <c r="A108" s="7"/>
      <c r="L108" s="6"/>
    </row>
    <row r="109" spans="1:12" x14ac:dyDescent="0.25">
      <c r="A109" s="7"/>
      <c r="B109" s="1" t="s">
        <v>16</v>
      </c>
      <c r="L109" s="8"/>
    </row>
    <row r="110" spans="1:12" x14ac:dyDescent="0.25">
      <c r="A110" s="7"/>
      <c r="B110" s="1" t="s">
        <v>6</v>
      </c>
      <c r="I110" s="1" t="s">
        <v>7</v>
      </c>
      <c r="J110" s="72"/>
      <c r="L110" s="9" t="s">
        <v>15</v>
      </c>
    </row>
    <row r="111" spans="1:12" ht="15.75" thickBot="1" x14ac:dyDescent="0.3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66">
        <f>(J106*J110)+(J107*J110)</f>
        <v>0</v>
      </c>
    </row>
    <row r="112" spans="1:12" ht="9" customHeight="1" x14ac:dyDescent="0.25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6"/>
    </row>
    <row r="113" spans="1:12" x14ac:dyDescent="0.25">
      <c r="A113" s="7"/>
      <c r="B113" s="27" t="s">
        <v>88</v>
      </c>
      <c r="L113" s="6"/>
    </row>
    <row r="114" spans="1:12" ht="9" customHeight="1" x14ac:dyDescent="0.25">
      <c r="A114" s="7"/>
      <c r="L114" s="6"/>
    </row>
    <row r="115" spans="1:12" x14ac:dyDescent="0.25">
      <c r="A115" s="7"/>
      <c r="B115" s="1" t="s">
        <v>81</v>
      </c>
      <c r="L115" s="13" t="s">
        <v>13</v>
      </c>
    </row>
    <row r="116" spans="1:12" x14ac:dyDescent="0.25">
      <c r="A116" s="7"/>
      <c r="B116" s="1" t="s">
        <v>89</v>
      </c>
      <c r="L116" s="48">
        <v>15</v>
      </c>
    </row>
    <row r="117" spans="1:12" ht="9" customHeight="1" x14ac:dyDescent="0.25">
      <c r="A117" s="7"/>
      <c r="L117" s="6"/>
    </row>
    <row r="118" spans="1:12" x14ac:dyDescent="0.25">
      <c r="A118" s="7"/>
      <c r="B118" s="1" t="s">
        <v>1</v>
      </c>
      <c r="L118" s="8"/>
    </row>
    <row r="119" spans="1:12" x14ac:dyDescent="0.25">
      <c r="A119" s="7"/>
      <c r="B119" s="1" t="s">
        <v>2</v>
      </c>
      <c r="L119" s="8"/>
    </row>
    <row r="120" spans="1:12" x14ac:dyDescent="0.25">
      <c r="A120" s="7"/>
      <c r="B120" s="1" t="s">
        <v>3</v>
      </c>
      <c r="E120" s="71">
        <v>0.5</v>
      </c>
      <c r="F120" s="1" t="s">
        <v>4</v>
      </c>
      <c r="J120" s="2">
        <f>(L116*E120)+L116</f>
        <v>22.5</v>
      </c>
      <c r="K120" s="3"/>
      <c r="L120" s="8"/>
    </row>
    <row r="121" spans="1:12" x14ac:dyDescent="0.25">
      <c r="A121" s="7"/>
      <c r="B121" s="1" t="s">
        <v>23</v>
      </c>
      <c r="J121" s="50"/>
      <c r="K121" s="4"/>
      <c r="L121" s="8"/>
    </row>
    <row r="122" spans="1:12" ht="9" customHeight="1" x14ac:dyDescent="0.25">
      <c r="A122" s="7"/>
      <c r="L122" s="6"/>
    </row>
    <row r="123" spans="1:12" x14ac:dyDescent="0.25">
      <c r="A123" s="7"/>
      <c r="B123" s="1" t="s">
        <v>42</v>
      </c>
      <c r="J123" s="1" t="s">
        <v>43</v>
      </c>
      <c r="L123" s="67"/>
    </row>
    <row r="124" spans="1:12" x14ac:dyDescent="0.25">
      <c r="A124" s="7"/>
      <c r="H124" s="1" t="s">
        <v>79</v>
      </c>
      <c r="L124" s="56">
        <f>L123*(J120/60)+(J121/60)</f>
        <v>0</v>
      </c>
    </row>
    <row r="125" spans="1:12" ht="9" customHeight="1" x14ac:dyDescent="0.25">
      <c r="A125" s="7"/>
      <c r="L125" s="6"/>
    </row>
    <row r="126" spans="1:12" x14ac:dyDescent="0.25">
      <c r="A126" s="7"/>
      <c r="B126" s="1" t="s">
        <v>45</v>
      </c>
      <c r="L126" s="6"/>
    </row>
    <row r="127" spans="1:12" x14ac:dyDescent="0.25">
      <c r="A127" s="7"/>
      <c r="B127" s="1" t="s">
        <v>76</v>
      </c>
      <c r="L127" s="6"/>
    </row>
    <row r="128" spans="1:12" x14ac:dyDescent="0.25">
      <c r="A128" s="7"/>
      <c r="B128" s="70"/>
      <c r="C128" s="1" t="s">
        <v>28</v>
      </c>
      <c r="D128" s="69"/>
      <c r="E128" s="1" t="s">
        <v>29</v>
      </c>
      <c r="G128" s="57">
        <f>B128*D128</f>
        <v>0</v>
      </c>
      <c r="L128" s="6"/>
    </row>
    <row r="129" spans="1:12" x14ac:dyDescent="0.25">
      <c r="A129" s="7"/>
      <c r="B129" s="1" t="s">
        <v>30</v>
      </c>
      <c r="L129" s="9" t="s">
        <v>15</v>
      </c>
    </row>
    <row r="130" spans="1:12" x14ac:dyDescent="0.25">
      <c r="A130" s="7"/>
      <c r="B130" s="70"/>
      <c r="C130" s="1" t="s">
        <v>28</v>
      </c>
      <c r="D130" s="69"/>
      <c r="E130" s="1" t="s">
        <v>29</v>
      </c>
      <c r="G130" s="57">
        <f>B130*D130</f>
        <v>0</v>
      </c>
      <c r="L130" s="56">
        <f>G128+G130</f>
        <v>0</v>
      </c>
    </row>
    <row r="131" spans="1:12" ht="9" customHeight="1" x14ac:dyDescent="0.25">
      <c r="A131" s="7"/>
      <c r="L131" s="9"/>
    </row>
    <row r="132" spans="1:12" x14ac:dyDescent="0.25">
      <c r="A132" s="7"/>
      <c r="B132" s="18" t="s">
        <v>31</v>
      </c>
      <c r="L132" s="9"/>
    </row>
    <row r="133" spans="1:12" x14ac:dyDescent="0.25">
      <c r="A133" s="7"/>
      <c r="B133" s="1" t="s">
        <v>32</v>
      </c>
      <c r="L133" s="9"/>
    </row>
    <row r="134" spans="1:12" x14ac:dyDescent="0.25">
      <c r="A134" s="7"/>
      <c r="B134" s="1" t="s">
        <v>33</v>
      </c>
      <c r="L134" s="9" t="s">
        <v>15</v>
      </c>
    </row>
    <row r="135" spans="1:12" x14ac:dyDescent="0.25">
      <c r="A135" s="7"/>
      <c r="B135" s="59"/>
      <c r="C135" s="1" t="s">
        <v>34</v>
      </c>
      <c r="D135" s="69"/>
      <c r="E135" s="1" t="s">
        <v>35</v>
      </c>
      <c r="L135" s="56">
        <f>B135*D135</f>
        <v>0</v>
      </c>
    </row>
    <row r="136" spans="1:12" ht="9" customHeight="1" x14ac:dyDescent="0.25">
      <c r="A136" s="7"/>
      <c r="L136" s="9"/>
    </row>
    <row r="137" spans="1:12" x14ac:dyDescent="0.25">
      <c r="A137" s="7"/>
      <c r="B137" s="18" t="s">
        <v>36</v>
      </c>
      <c r="L137" s="9"/>
    </row>
    <row r="138" spans="1:12" x14ac:dyDescent="0.25">
      <c r="A138" s="7"/>
      <c r="B138" s="1" t="s">
        <v>37</v>
      </c>
      <c r="H138" s="59"/>
      <c r="L138" s="9"/>
    </row>
    <row r="139" spans="1:12" x14ac:dyDescent="0.25">
      <c r="A139" s="7"/>
      <c r="B139" s="1" t="s">
        <v>38</v>
      </c>
      <c r="H139" s="59"/>
      <c r="L139" s="9" t="s">
        <v>15</v>
      </c>
    </row>
    <row r="140" spans="1:12" x14ac:dyDescent="0.25">
      <c r="A140" s="7"/>
      <c r="B140" s="1" t="s">
        <v>39</v>
      </c>
      <c r="H140" s="50"/>
      <c r="L140" s="56">
        <f>SUM(H138:H140)</f>
        <v>0</v>
      </c>
    </row>
    <row r="141" spans="1:12" x14ac:dyDescent="0.25">
      <c r="A141" s="7"/>
      <c r="B141" s="1" t="s">
        <v>44</v>
      </c>
      <c r="L141" s="6"/>
    </row>
    <row r="142" spans="1:12" x14ac:dyDescent="0.25">
      <c r="A142" s="7"/>
      <c r="B142" s="1" t="s">
        <v>46</v>
      </c>
      <c r="L142" s="6"/>
    </row>
    <row r="143" spans="1:12" ht="15.75" thickBot="1" x14ac:dyDescent="0.3">
      <c r="A143" s="10"/>
      <c r="B143" s="11" t="s">
        <v>47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2"/>
    </row>
    <row r="144" spans="1:12" ht="7.5" customHeight="1" thickBot="1" x14ac:dyDescent="0.3"/>
    <row r="145" spans="1:12" x14ac:dyDescent="0.25">
      <c r="A145" s="28" t="s">
        <v>48</v>
      </c>
      <c r="B145" s="29"/>
      <c r="C145" s="29"/>
      <c r="D145" s="29"/>
      <c r="E145" s="29"/>
      <c r="F145" s="29"/>
      <c r="G145" s="29"/>
      <c r="H145" s="29"/>
      <c r="I145" s="29"/>
      <c r="J145" s="29" t="s">
        <v>15</v>
      </c>
      <c r="K145" s="29"/>
      <c r="L145" s="61">
        <f>L21+L37+L56+L71+L80+L85+L90</f>
        <v>0</v>
      </c>
    </row>
    <row r="146" spans="1:12" ht="9" customHeight="1" x14ac:dyDescent="0.25">
      <c r="A146" s="3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2"/>
    </row>
    <row r="147" spans="1:12" x14ac:dyDescent="0.25">
      <c r="A147" s="60" t="s">
        <v>49</v>
      </c>
      <c r="B147" s="31"/>
      <c r="C147" s="31"/>
      <c r="D147" s="31"/>
      <c r="E147" s="31"/>
      <c r="F147" s="31"/>
      <c r="G147" s="31"/>
      <c r="H147" s="31"/>
      <c r="I147" s="31" t="s">
        <v>50</v>
      </c>
      <c r="J147" s="31"/>
      <c r="K147" s="31"/>
      <c r="L147" s="62">
        <f>L124+L130+L135+L140</f>
        <v>0</v>
      </c>
    </row>
    <row r="148" spans="1:12" ht="9" customHeight="1" thickBot="1" x14ac:dyDescent="0.3">
      <c r="A148" s="3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5"/>
    </row>
    <row r="149" spans="1:12" ht="9" customHeight="1" thickBot="1" x14ac:dyDescent="0.3"/>
    <row r="150" spans="1:12" x14ac:dyDescent="0.25">
      <c r="A150" s="28" t="s">
        <v>51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7"/>
    </row>
    <row r="151" spans="1:12" x14ac:dyDescent="0.25">
      <c r="A151" s="38" t="s">
        <v>52</v>
      </c>
      <c r="L151" s="6"/>
    </row>
    <row r="152" spans="1:12" x14ac:dyDescent="0.25">
      <c r="A152" s="7" t="s">
        <v>53</v>
      </c>
      <c r="L152" s="6"/>
    </row>
    <row r="153" spans="1:12" x14ac:dyDescent="0.25">
      <c r="A153" s="7" t="s">
        <v>83</v>
      </c>
      <c r="L153" s="6"/>
    </row>
    <row r="154" spans="1:12" ht="15" customHeight="1" x14ac:dyDescent="0.25">
      <c r="A154" s="7" t="s">
        <v>54</v>
      </c>
      <c r="L154" s="6"/>
    </row>
    <row r="155" spans="1:12" x14ac:dyDescent="0.25">
      <c r="A155" s="7"/>
      <c r="B155" s="1" t="s">
        <v>55</v>
      </c>
      <c r="G155" s="59"/>
      <c r="L155" s="58">
        <f>G155</f>
        <v>0</v>
      </c>
    </row>
    <row r="156" spans="1:12" ht="9" customHeight="1" x14ac:dyDescent="0.25">
      <c r="A156" s="7"/>
      <c r="L156" s="6"/>
    </row>
    <row r="157" spans="1:12" x14ac:dyDescent="0.25">
      <c r="A157" s="38" t="s">
        <v>56</v>
      </c>
      <c r="L157" s="6"/>
    </row>
    <row r="158" spans="1:12" x14ac:dyDescent="0.25">
      <c r="A158" s="7" t="s">
        <v>91</v>
      </c>
      <c r="L158" s="6"/>
    </row>
    <row r="159" spans="1:12" x14ac:dyDescent="0.25">
      <c r="A159" s="7" t="s">
        <v>92</v>
      </c>
      <c r="L159" s="6"/>
    </row>
    <row r="160" spans="1:12" x14ac:dyDescent="0.25">
      <c r="A160" s="7"/>
      <c r="B160" s="39" t="s">
        <v>84</v>
      </c>
      <c r="L160" s="6"/>
    </row>
    <row r="161" spans="1:12" x14ac:dyDescent="0.25">
      <c r="A161" s="7"/>
      <c r="B161" s="85" t="s">
        <v>102</v>
      </c>
      <c r="L161" s="6"/>
    </row>
    <row r="162" spans="1:12" x14ac:dyDescent="0.25">
      <c r="A162" s="7"/>
      <c r="B162" s="39" t="s">
        <v>85</v>
      </c>
      <c r="L162" s="6"/>
    </row>
    <row r="163" spans="1:12" x14ac:dyDescent="0.25">
      <c r="A163" s="7"/>
      <c r="B163" s="1" t="s">
        <v>57</v>
      </c>
      <c r="L163" s="6"/>
    </row>
    <row r="164" spans="1:12" x14ac:dyDescent="0.25">
      <c r="A164" s="7"/>
      <c r="B164" s="85" t="s">
        <v>103</v>
      </c>
      <c r="L164" s="6"/>
    </row>
    <row r="165" spans="1:12" x14ac:dyDescent="0.25">
      <c r="A165" s="7"/>
      <c r="B165" s="1" t="s">
        <v>58</v>
      </c>
      <c r="I165" s="1" t="s">
        <v>59</v>
      </c>
      <c r="L165" s="63"/>
    </row>
    <row r="166" spans="1:12" ht="9" customHeight="1" x14ac:dyDescent="0.25">
      <c r="A166" s="7"/>
      <c r="L166" s="6"/>
    </row>
    <row r="167" spans="1:12" x14ac:dyDescent="0.25">
      <c r="A167" s="38" t="s">
        <v>60</v>
      </c>
      <c r="L167" s="6"/>
    </row>
    <row r="168" spans="1:12" x14ac:dyDescent="0.25">
      <c r="A168" s="7" t="s">
        <v>61</v>
      </c>
      <c r="L168" s="6"/>
    </row>
    <row r="169" spans="1:12" x14ac:dyDescent="0.25">
      <c r="A169" s="7" t="s">
        <v>62</v>
      </c>
      <c r="L169" s="6"/>
    </row>
    <row r="170" spans="1:12" x14ac:dyDescent="0.25">
      <c r="A170" s="7" t="s">
        <v>63</v>
      </c>
      <c r="L170" s="6"/>
    </row>
    <row r="171" spans="1:12" x14ac:dyDescent="0.25">
      <c r="A171" s="7"/>
      <c r="F171" s="73"/>
      <c r="G171" s="1" t="s">
        <v>64</v>
      </c>
      <c r="L171" s="58">
        <f>F171*((L21+L37+L56+L71+L111+L124)*0.05)</f>
        <v>0</v>
      </c>
    </row>
    <row r="172" spans="1:12" ht="9" customHeight="1" thickBot="1" x14ac:dyDescent="0.3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</row>
    <row r="173" spans="1:12" ht="9" customHeight="1" x14ac:dyDescent="0.25"/>
    <row r="174" spans="1:12" ht="9" customHeight="1" thickBot="1" x14ac:dyDescent="0.3"/>
    <row r="175" spans="1:12" ht="24" customHeight="1" x14ac:dyDescent="0.25">
      <c r="A175" s="28" t="s">
        <v>65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29"/>
      <c r="L175" s="61">
        <f>(L145+L147)-(L155+L165+L171)</f>
        <v>0</v>
      </c>
    </row>
    <row r="176" spans="1:12" ht="9" customHeight="1" thickBot="1" x14ac:dyDescent="0.3">
      <c r="A176" s="40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</row>
    <row r="177" spans="1:12" ht="9" customHeight="1" thickBot="1" x14ac:dyDescent="0.3"/>
    <row r="178" spans="1:12" x14ac:dyDescent="0.25">
      <c r="A178" s="41" t="s">
        <v>66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6"/>
    </row>
    <row r="179" spans="1:12" x14ac:dyDescent="0.25">
      <c r="A179" s="7"/>
      <c r="B179" s="85" t="s">
        <v>104</v>
      </c>
      <c r="L179" s="8" t="s">
        <v>67</v>
      </c>
    </row>
    <row r="180" spans="1:12" ht="15" customHeight="1" x14ac:dyDescent="0.25">
      <c r="A180" s="7"/>
      <c r="L180" s="63"/>
    </row>
    <row r="181" spans="1:12" x14ac:dyDescent="0.25">
      <c r="A181" s="7"/>
      <c r="B181" s="85" t="s">
        <v>105</v>
      </c>
      <c r="L181" s="8" t="s">
        <v>68</v>
      </c>
    </row>
    <row r="182" spans="1:12" x14ac:dyDescent="0.25">
      <c r="A182" s="7"/>
      <c r="B182" s="1" t="s">
        <v>86</v>
      </c>
      <c r="L182" s="77"/>
    </row>
    <row r="183" spans="1:12" x14ac:dyDescent="0.25">
      <c r="A183" s="7"/>
      <c r="L183" s="6"/>
    </row>
    <row r="184" spans="1:12" x14ac:dyDescent="0.25">
      <c r="A184" s="30"/>
      <c r="B184" s="42" t="s">
        <v>15</v>
      </c>
      <c r="C184" s="31"/>
      <c r="D184" s="64">
        <f>L175</f>
        <v>0</v>
      </c>
      <c r="E184" s="31"/>
      <c r="F184" s="31"/>
      <c r="G184" s="31"/>
      <c r="H184" s="31"/>
      <c r="I184" s="31"/>
      <c r="J184" s="31"/>
      <c r="K184" s="31"/>
      <c r="L184" s="32"/>
    </row>
    <row r="185" spans="1:12" x14ac:dyDescent="0.25">
      <c r="A185" s="43"/>
      <c r="B185" s="44" t="s">
        <v>69</v>
      </c>
      <c r="C185" s="31"/>
      <c r="D185" s="65">
        <f>L180</f>
        <v>0</v>
      </c>
      <c r="E185" s="31"/>
      <c r="F185" s="31"/>
      <c r="G185" s="31"/>
      <c r="H185" s="31"/>
      <c r="I185" s="31"/>
      <c r="J185" s="31"/>
      <c r="K185" s="31"/>
      <c r="L185" s="32" t="s">
        <v>71</v>
      </c>
    </row>
    <row r="186" spans="1:12" x14ac:dyDescent="0.25">
      <c r="A186" s="30"/>
      <c r="B186" s="44" t="s">
        <v>93</v>
      </c>
      <c r="C186" s="31"/>
      <c r="D186" s="65">
        <f>D184-D185</f>
        <v>0</v>
      </c>
      <c r="E186" s="31"/>
      <c r="F186" s="31"/>
      <c r="G186" s="31"/>
      <c r="H186" s="31"/>
      <c r="I186" s="31"/>
      <c r="J186" s="31"/>
      <c r="K186" s="31"/>
      <c r="L186" s="32" t="s">
        <v>72</v>
      </c>
    </row>
    <row r="187" spans="1:12" x14ac:dyDescent="0.25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2"/>
    </row>
    <row r="188" spans="1:12" x14ac:dyDescent="0.25">
      <c r="A188" s="30"/>
      <c r="B188" s="42" t="s">
        <v>70</v>
      </c>
      <c r="C188" s="31"/>
      <c r="D188" s="76"/>
      <c r="E188" s="31"/>
      <c r="F188" s="31"/>
      <c r="G188" s="31"/>
      <c r="H188" s="31"/>
      <c r="I188" s="31"/>
      <c r="J188" s="31"/>
      <c r="K188" s="31"/>
      <c r="L188" s="62">
        <f>D184</f>
        <v>0</v>
      </c>
    </row>
    <row r="189" spans="1:12" ht="15.75" thickBot="1" x14ac:dyDescent="0.3">
      <c r="A189" s="40"/>
      <c r="B189" s="34"/>
      <c r="C189" s="34"/>
      <c r="D189" s="34"/>
      <c r="E189" s="34"/>
      <c r="F189" s="34"/>
      <c r="G189" s="83" t="s">
        <v>98</v>
      </c>
      <c r="H189" s="34"/>
      <c r="I189" s="34"/>
      <c r="J189" s="34"/>
      <c r="K189" s="34"/>
      <c r="L189" s="35"/>
    </row>
    <row r="191" spans="1:12" x14ac:dyDescent="0.25">
      <c r="B191" s="15" t="s">
        <v>94</v>
      </c>
      <c r="C191" s="86"/>
      <c r="D191" s="86"/>
      <c r="E191" s="86"/>
      <c r="F191" s="86"/>
      <c r="G191" s="86"/>
      <c r="H191" s="86"/>
    </row>
    <row r="192" spans="1:12" x14ac:dyDescent="0.25">
      <c r="B192" s="15" t="s">
        <v>97</v>
      </c>
      <c r="C192" s="84"/>
    </row>
    <row r="194" spans="2:2" x14ac:dyDescent="0.25">
      <c r="B194" s="78" t="s">
        <v>95</v>
      </c>
    </row>
    <row r="195" spans="2:2" x14ac:dyDescent="0.25">
      <c r="B195" s="78" t="s">
        <v>96</v>
      </c>
    </row>
  </sheetData>
  <sheetProtection selectLockedCells="1"/>
  <mergeCells count="10">
    <mergeCell ref="C191:H191"/>
    <mergeCell ref="A1:L1"/>
    <mergeCell ref="A3:L3"/>
    <mergeCell ref="B20:J20"/>
    <mergeCell ref="A74:L74"/>
    <mergeCell ref="A94:L94"/>
    <mergeCell ref="B21:J21"/>
    <mergeCell ref="B43:J43"/>
    <mergeCell ref="B56:J56"/>
    <mergeCell ref="B57:J57"/>
  </mergeCells>
  <printOptions gridLines="1"/>
  <pageMargins left="0.25" right="0" top="0.25" bottom="0.25" header="0.3" footer="0.3"/>
  <pageSetup orientation="portrait" r:id="rId1"/>
  <headerFooter>
    <oddFooter>&amp;R&amp;9Page &amp;P of &amp;N</oddFooter>
  </headerFooter>
  <rowBreaks count="2" manualBreakCount="2">
    <brk id="111" max="16383" man="1"/>
    <brk id="1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">
                <anchor moveWithCells="1">
                  <from>
                    <xdr:col>0</xdr:col>
                    <xdr:colOff>28575</xdr:colOff>
                    <xdr:row>8</xdr:row>
                    <xdr:rowOff>19050</xdr:rowOff>
                  </from>
                  <to>
                    <xdr:col>1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10</xdr:row>
                    <xdr:rowOff>161925</xdr:rowOff>
                  </from>
                  <to>
                    <xdr:col>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152400</xdr:rowOff>
                  </from>
                  <to>
                    <xdr:col>1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 altText="">
                <anchor moveWithCells="1">
                  <from>
                    <xdr:col>0</xdr:col>
                    <xdr:colOff>28575</xdr:colOff>
                    <xdr:row>28</xdr:row>
                    <xdr:rowOff>19050</xdr:rowOff>
                  </from>
                  <to>
                    <xdr:col>1</xdr:col>
                    <xdr:colOff>28575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30</xdr:row>
                    <xdr:rowOff>161925</xdr:rowOff>
                  </from>
                  <to>
                    <xdr:col>1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171450</xdr:rowOff>
                  </from>
                  <to>
                    <xdr:col>1</xdr:col>
                    <xdr:colOff>114300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46</xdr:row>
                    <xdr:rowOff>85725</xdr:rowOff>
                  </from>
                  <to>
                    <xdr:col>1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51</xdr:row>
                    <xdr:rowOff>152400</xdr:rowOff>
                  </from>
                  <to>
                    <xdr:col>1</xdr:col>
                    <xdr:colOff>114300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 altText="">
                <anchor moveWithCells="1">
                  <from>
                    <xdr:col>0</xdr:col>
                    <xdr:colOff>28575</xdr:colOff>
                    <xdr:row>62</xdr:row>
                    <xdr:rowOff>19050</xdr:rowOff>
                  </from>
                  <to>
                    <xdr:col>1</xdr:col>
                    <xdr:colOff>28575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64</xdr:row>
                    <xdr:rowOff>161925</xdr:rowOff>
                  </from>
                  <to>
                    <xdr:col>1</xdr:col>
                    <xdr:colOff>114300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94</xdr:row>
                    <xdr:rowOff>95250</xdr:rowOff>
                  </from>
                  <to>
                    <xdr:col>1</xdr:col>
                    <xdr:colOff>123825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 altText="">
                <anchor moveWithCells="1">
                  <from>
                    <xdr:col>0</xdr:col>
                    <xdr:colOff>28575</xdr:colOff>
                    <xdr:row>103</xdr:row>
                    <xdr:rowOff>19050</xdr:rowOff>
                  </from>
                  <to>
                    <xdr:col>1</xdr:col>
                    <xdr:colOff>28575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105</xdr:row>
                    <xdr:rowOff>161925</xdr:rowOff>
                  </from>
                  <to>
                    <xdr:col>1</xdr:col>
                    <xdr:colOff>114300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 altText="">
                <anchor moveWithCells="1">
                  <from>
                    <xdr:col>0</xdr:col>
                    <xdr:colOff>28575</xdr:colOff>
                    <xdr:row>117</xdr:row>
                    <xdr:rowOff>19050</xdr:rowOff>
                  </from>
                  <to>
                    <xdr:col>1</xdr:col>
                    <xdr:colOff>28575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119</xdr:row>
                    <xdr:rowOff>161925</xdr:rowOff>
                  </from>
                  <to>
                    <xdr:col>1</xdr:col>
                    <xdr:colOff>114300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89</xdr:row>
                    <xdr:rowOff>180975</xdr:rowOff>
                  </from>
                  <to>
                    <xdr:col>1</xdr:col>
                    <xdr:colOff>104775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0</xdr:col>
                    <xdr:colOff>19050</xdr:colOff>
                    <xdr:row>140</xdr:row>
                    <xdr:rowOff>180975</xdr:rowOff>
                  </from>
                  <to>
                    <xdr:col>1</xdr:col>
                    <xdr:colOff>104775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153</xdr:row>
                    <xdr:rowOff>180975</xdr:rowOff>
                  </from>
                  <to>
                    <xdr:col>1</xdr:col>
                    <xdr:colOff>85725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158</xdr:row>
                    <xdr:rowOff>180975</xdr:rowOff>
                  </from>
                  <to>
                    <xdr:col>1</xdr:col>
                    <xdr:colOff>114300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160</xdr:row>
                    <xdr:rowOff>171450</xdr:rowOff>
                  </from>
                  <to>
                    <xdr:col>1</xdr:col>
                    <xdr:colOff>104775</xdr:colOff>
                    <xdr:row>162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177</xdr:row>
                    <xdr:rowOff>161925</xdr:rowOff>
                  </from>
                  <to>
                    <xdr:col>1</xdr:col>
                    <xdr:colOff>95250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179</xdr:row>
                    <xdr:rowOff>180975</xdr:rowOff>
                  </from>
                  <to>
                    <xdr:col>1</xdr:col>
                    <xdr:colOff>95250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186</xdr:row>
                    <xdr:rowOff>171450</xdr:rowOff>
                  </from>
                  <to>
                    <xdr:col>1</xdr:col>
                    <xdr:colOff>104775</xdr:colOff>
                    <xdr:row>188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Hebeler, Deb</dc:creator>
  <cp:lastModifiedBy>Shane Grinnell</cp:lastModifiedBy>
  <cp:lastPrinted>2024-02-01T20:44:38Z</cp:lastPrinted>
  <dcterms:created xsi:type="dcterms:W3CDTF">2015-07-20T19:28:15Z</dcterms:created>
  <dcterms:modified xsi:type="dcterms:W3CDTF">2024-02-01T20:45:20Z</dcterms:modified>
</cp:coreProperties>
</file>